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46" windowWidth="9690" windowHeight="6345" activeTab="0"/>
  </bookViews>
  <sheets>
    <sheet name="Instructions" sheetId="1" r:id="rId1"/>
    <sheet name="2 x 2" sheetId="2" r:id="rId2"/>
    <sheet name="2 x 3" sheetId="3" r:id="rId3"/>
    <sheet name="3 x 3" sheetId="4" r:id="rId4"/>
    <sheet name="2 x 4" sheetId="5" r:id="rId5"/>
    <sheet name="2 x 5 " sheetId="6" r:id="rId6"/>
    <sheet name="4 x 5" sheetId="7" r:id="rId7"/>
  </sheets>
  <definedNames/>
  <calcPr fullCalcOnLoad="1"/>
</workbook>
</file>

<file path=xl/sharedStrings.xml><?xml version="1.0" encoding="utf-8"?>
<sst xmlns="http://schemas.openxmlformats.org/spreadsheetml/2006/main" count="199" uniqueCount="36">
  <si>
    <t>Input Information:</t>
  </si>
  <si>
    <t>Observed Table:</t>
  </si>
  <si>
    <t>Columns</t>
  </si>
  <si>
    <t>One</t>
  </si>
  <si>
    <t>Two</t>
  </si>
  <si>
    <t>Three</t>
  </si>
  <si>
    <t>Total</t>
  </si>
  <si>
    <t>Row 1</t>
  </si>
  <si>
    <t>Rows</t>
  </si>
  <si>
    <t>Row 2</t>
  </si>
  <si>
    <t>Output Information:</t>
  </si>
  <si>
    <t>ExpectedTable:</t>
  </si>
  <si>
    <t>Row 3</t>
  </si>
  <si>
    <t>Expected Table:</t>
  </si>
  <si>
    <t>Four</t>
  </si>
  <si>
    <t>Five</t>
  </si>
  <si>
    <t>Row 4</t>
  </si>
  <si>
    <t>Decision:</t>
  </si>
  <si>
    <t>test statistic:</t>
  </si>
  <si>
    <t>p-value:</t>
  </si>
  <si>
    <r>
      <t xml:space="preserve">If p-value less than </t>
    </r>
    <r>
      <rPr>
        <sz val="11"/>
        <rFont val="Symbol"/>
        <family val="1"/>
      </rPr>
      <t>a</t>
    </r>
    <r>
      <rPr>
        <sz val="11"/>
        <rFont val="Arial"/>
        <family val="2"/>
      </rPr>
      <t>, then reject H</t>
    </r>
    <r>
      <rPr>
        <vertAlign val="subscript"/>
        <sz val="11"/>
        <rFont val="Arial"/>
        <family val="2"/>
      </rPr>
      <t>o</t>
    </r>
  </si>
  <si>
    <t>Contigency Table Analysis: 4 rows, 5 columns</t>
  </si>
  <si>
    <t>Contigency Table Analysis: 2 rows, 4 columns</t>
  </si>
  <si>
    <t>Contigency Table Analysis: 3 rows, 3 columns</t>
  </si>
  <si>
    <t>Contigency Table Analysis: 2 rows, 3 columns</t>
  </si>
  <si>
    <t>*  The template returns the test statistic and the p-value for test.</t>
  </si>
  <si>
    <t>*  For each template, a visualization of the test is give below the output.</t>
  </si>
  <si>
    <r>
      <t>c</t>
    </r>
    <r>
      <rPr>
        <b/>
        <vertAlign val="superscript"/>
        <sz val="14"/>
        <color indexed="12"/>
        <rFont val="Symbol"/>
        <family val="1"/>
      </rPr>
      <t>2</t>
    </r>
    <r>
      <rPr>
        <b/>
        <sz val="14"/>
        <color indexed="12"/>
        <rFont val="Symbol"/>
        <family val="1"/>
      </rPr>
      <t xml:space="preserve"> - </t>
    </r>
    <r>
      <rPr>
        <b/>
        <sz val="14"/>
        <color indexed="12"/>
        <rFont val="Arial"/>
        <family val="2"/>
      </rPr>
      <t>Test of Independence Template</t>
    </r>
  </si>
  <si>
    <t>*  This file contains 4 different sheets to perform the calculations for the chi-</t>
  </si>
  <si>
    <t xml:space="preserve">square, test of independence hypothesis test discussed in class.  </t>
  </si>
  <si>
    <t xml:space="preserve">      *  You need to enter the observed frequencies.</t>
  </si>
  <si>
    <t xml:space="preserve">                 Please email suggestions for improvement to:  cmalone@stat.ksu.edu</t>
  </si>
  <si>
    <t xml:space="preserve">                            Christopher J. Malone is the copyrighter of this template. All rights reserved. </t>
  </si>
  <si>
    <t>Contigency Table Analysis: 2 rows, 2 columns</t>
  </si>
  <si>
    <t xml:space="preserve">         Columns</t>
  </si>
  <si>
    <t>Contigency Table Analysis: 2 rows, 5 columns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</si>
</sst>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25">
    <font>
      <sz val="10"/>
      <name val="Arial"/>
      <family val="0"/>
    </font>
    <font>
      <sz val="10"/>
      <color indexed="12"/>
      <name val="Arial"/>
      <family val="2"/>
    </font>
    <font>
      <sz val="12"/>
      <name val="Arial"/>
      <family val="0"/>
    </font>
    <font>
      <sz val="17"/>
      <name val="Arial"/>
      <family val="0"/>
    </font>
    <font>
      <b/>
      <sz val="10"/>
      <name val="Arial"/>
      <family val="2"/>
    </font>
    <font>
      <sz val="15.75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2"/>
      <color indexed="12"/>
      <name val="Arial"/>
      <family val="2"/>
    </font>
    <font>
      <vertAlign val="subscript"/>
      <sz val="12"/>
      <color indexed="12"/>
      <name val="Arial"/>
      <family val="2"/>
    </font>
    <font>
      <sz val="11"/>
      <name val="Arial"/>
      <family val="2"/>
    </font>
    <font>
      <sz val="11"/>
      <name val="Symbol"/>
      <family val="1"/>
    </font>
    <font>
      <vertAlign val="subscript"/>
      <sz val="11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14"/>
      <color indexed="12"/>
      <name val="Symbol"/>
      <family val="1"/>
    </font>
    <font>
      <b/>
      <vertAlign val="superscript"/>
      <sz val="14"/>
      <color indexed="12"/>
      <name val="Symbol"/>
      <family val="1"/>
    </font>
    <font>
      <sz val="8"/>
      <color indexed="12"/>
      <name val="Arial"/>
      <family val="2"/>
    </font>
    <font>
      <b/>
      <sz val="10.5"/>
      <name val="Arial"/>
      <family val="2"/>
    </font>
    <font>
      <sz val="8.25"/>
      <name val="Arial"/>
      <family val="2"/>
    </font>
    <font>
      <sz val="10.5"/>
      <name val="Arial"/>
      <family val="2"/>
    </font>
    <font>
      <sz val="1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ck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n">
        <color indexed="1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thin">
        <color indexed="12"/>
      </bottom>
    </border>
    <border>
      <left style="thick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n">
        <color indexed="12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double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double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 vertical="center" textRotation="90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4" fontId="0" fillId="2" borderId="3" xfId="0" applyNumberFormat="1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horizontal="center"/>
    </xf>
    <xf numFmtId="2" fontId="8" fillId="2" borderId="6" xfId="0" applyNumberFormat="1" applyFont="1" applyFill="1" applyBorder="1" applyAlignment="1">
      <alignment horizontal="center"/>
    </xf>
    <xf numFmtId="2" fontId="8" fillId="2" borderId="7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0" fillId="2" borderId="12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Continuous"/>
    </xf>
    <xf numFmtId="0" fontId="0" fillId="2" borderId="0" xfId="0" applyFont="1" applyFill="1" applyBorder="1" applyAlignment="1">
      <alignment horizontal="centerContinuous" vertic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164" fontId="0" fillId="2" borderId="21" xfId="0" applyNumberFormat="1" applyFont="1" applyFill="1" applyBorder="1" applyAlignment="1">
      <alignment horizontal="center"/>
    </xf>
    <xf numFmtId="0" fontId="0" fillId="2" borderId="19" xfId="0" applyFont="1" applyFill="1" applyBorder="1" applyAlignment="1">
      <alignment horizontal="right"/>
    </xf>
    <xf numFmtId="164" fontId="0" fillId="2" borderId="19" xfId="0" applyNumberFormat="1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164" fontId="0" fillId="2" borderId="26" xfId="0" applyNumberFormat="1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1" fontId="0" fillId="2" borderId="13" xfId="0" applyNumberFormat="1" applyFont="1" applyFill="1" applyBorder="1" applyAlignment="1">
      <alignment horizontal="center"/>
    </xf>
    <xf numFmtId="1" fontId="0" fillId="2" borderId="14" xfId="0" applyNumberFormat="1" applyFont="1" applyFill="1" applyBorder="1" applyAlignment="1">
      <alignment horizontal="center"/>
    </xf>
    <xf numFmtId="1" fontId="0" fillId="2" borderId="15" xfId="0" applyNumberFormat="1" applyFont="1" applyFill="1" applyBorder="1" applyAlignment="1">
      <alignment horizontal="center"/>
    </xf>
    <xf numFmtId="1" fontId="0" fillId="2" borderId="16" xfId="0" applyNumberFormat="1" applyFont="1" applyFill="1" applyBorder="1" applyAlignment="1">
      <alignment horizontal="center"/>
    </xf>
    <xf numFmtId="1" fontId="0" fillId="2" borderId="17" xfId="0" applyNumberFormat="1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Continuous"/>
    </xf>
    <xf numFmtId="0" fontId="0" fillId="2" borderId="0" xfId="0" applyFont="1" applyFill="1" applyBorder="1" applyAlignment="1">
      <alignment horizontal="centerContinuous" vertical="center"/>
    </xf>
    <xf numFmtId="0" fontId="0" fillId="2" borderId="4" xfId="0" applyFont="1" applyFill="1" applyBorder="1" applyAlignment="1">
      <alignment horizontal="right"/>
    </xf>
    <xf numFmtId="0" fontId="0" fillId="2" borderId="20" xfId="0" applyFont="1" applyFill="1" applyBorder="1" applyAlignment="1">
      <alignment horizontal="right"/>
    </xf>
    <xf numFmtId="0" fontId="6" fillId="2" borderId="27" xfId="0" applyFont="1" applyFill="1" applyBorder="1" applyAlignment="1">
      <alignment/>
    </xf>
    <xf numFmtId="0" fontId="0" fillId="2" borderId="28" xfId="0" applyFont="1" applyFill="1" applyBorder="1" applyAlignment="1">
      <alignment/>
    </xf>
    <xf numFmtId="0" fontId="0" fillId="2" borderId="29" xfId="0" applyFont="1" applyFill="1" applyBorder="1" applyAlignment="1">
      <alignment/>
    </xf>
    <xf numFmtId="0" fontId="0" fillId="2" borderId="3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2" borderId="4" xfId="0" applyFont="1" applyFill="1" applyBorder="1" applyAlignment="1">
      <alignment/>
    </xf>
    <xf numFmtId="0" fontId="0" fillId="2" borderId="31" xfId="0" applyFont="1" applyFill="1" applyBorder="1" applyAlignment="1">
      <alignment horizontal="center"/>
    </xf>
    <xf numFmtId="0" fontId="0" fillId="2" borderId="32" xfId="0" applyFont="1" applyFill="1" applyBorder="1" applyAlignment="1">
      <alignment horizontal="center"/>
    </xf>
    <xf numFmtId="2" fontId="8" fillId="2" borderId="33" xfId="0" applyNumberFormat="1" applyFont="1" applyFill="1" applyBorder="1" applyAlignment="1">
      <alignment horizontal="center"/>
    </xf>
    <xf numFmtId="2" fontId="8" fillId="2" borderId="34" xfId="0" applyNumberFormat="1" applyFont="1" applyFill="1" applyBorder="1" applyAlignment="1">
      <alignment horizontal="center"/>
    </xf>
    <xf numFmtId="2" fontId="0" fillId="2" borderId="12" xfId="0" applyNumberFormat="1" applyFont="1" applyFill="1" applyBorder="1" applyAlignment="1">
      <alignment/>
    </xf>
    <xf numFmtId="164" fontId="0" fillId="2" borderId="26" xfId="0" applyNumberFormat="1" applyFont="1" applyFill="1" applyBorder="1" applyAlignment="1">
      <alignment/>
    </xf>
    <xf numFmtId="0" fontId="12" fillId="2" borderId="35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0" fillId="2" borderId="36" xfId="0" applyFill="1" applyBorder="1" applyAlignment="1">
      <alignment/>
    </xf>
    <xf numFmtId="0" fontId="12" fillId="2" borderId="36" xfId="0" applyFont="1" applyFill="1" applyBorder="1" applyAlignment="1">
      <alignment horizontal="left" indent="2"/>
    </xf>
    <xf numFmtId="0" fontId="12" fillId="2" borderId="36" xfId="0" applyFont="1" applyFill="1" applyBorder="1" applyAlignment="1">
      <alignment horizontal="left" indent="4"/>
    </xf>
    <xf numFmtId="0" fontId="4" fillId="2" borderId="36" xfId="0" applyFont="1" applyFill="1" applyBorder="1" applyAlignment="1">
      <alignment horizontal="left" indent="2"/>
    </xf>
    <xf numFmtId="0" fontId="18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0" fillId="2" borderId="40" xfId="0" applyFont="1" applyFill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2" fillId="2" borderId="36" xfId="0" applyFont="1" applyFill="1" applyBorder="1" applyAlignment="1">
      <alignment/>
    </xf>
    <xf numFmtId="0" fontId="1" fillId="2" borderId="2" xfId="0" applyFont="1" applyFill="1" applyBorder="1" applyAlignment="1" applyProtection="1">
      <alignment horizontal="left"/>
      <protection/>
    </xf>
    <xf numFmtId="0" fontId="20" fillId="2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Graphical Comparison</a:t>
            </a:r>
          </a:p>
        </c:rich>
      </c:tx>
      <c:layout>
        <c:manualLayout>
          <c:xMode val="factor"/>
          <c:yMode val="factor"/>
          <c:x val="0.05875"/>
          <c:y val="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7275"/>
          <c:w val="0.91875"/>
          <c:h val="0.70875"/>
        </c:manualLayout>
      </c:layout>
      <c:areaChart>
        <c:grouping val="percentStacked"/>
        <c:varyColors val="0"/>
        <c:ser>
          <c:idx val="0"/>
          <c:order val="0"/>
          <c:tx>
            <c:strRef>
              <c:f>'2 x 2'!$O$5</c:f>
              <c:strCache>
                <c:ptCount val="1"/>
                <c:pt idx="0">
                  <c:v>Row 1</c:v>
                </c:pt>
              </c:strCache>
            </c:strRef>
          </c:tx>
          <c:spPr>
            <a:solidFill>
              <a:srgbClr val="00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'2 x 2'!$P$5:$Q$5</c:f>
              <c:numCache/>
            </c:numRef>
          </c:val>
        </c:ser>
        <c:ser>
          <c:idx val="1"/>
          <c:order val="1"/>
          <c:tx>
            <c:strRef>
              <c:f>'2 x 2'!$O$6</c:f>
              <c:strCache>
                <c:ptCount val="1"/>
                <c:pt idx="0">
                  <c:v>Row 2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'2 x 2'!$P$6:$Q$6</c:f>
              <c:numCache/>
            </c:numRef>
          </c:val>
        </c:ser>
        <c:axId val="5045501"/>
        <c:axId val="45409510"/>
      </c:areaChart>
      <c:catAx>
        <c:axId val="5045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Columns</a:t>
                </a:r>
              </a:p>
            </c:rich>
          </c:tx>
          <c:layout>
            <c:manualLayout>
              <c:xMode val="factor"/>
              <c:yMode val="factor"/>
              <c:x val="0.016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409510"/>
        <c:crosses val="autoZero"/>
        <c:auto val="1"/>
        <c:lblOffset val="100"/>
        <c:noMultiLvlLbl val="0"/>
      </c:catAx>
      <c:valAx>
        <c:axId val="45409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Relative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04550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Graphical Comparison</a:t>
            </a:r>
          </a:p>
        </c:rich>
      </c:tx>
      <c:layout>
        <c:manualLayout>
          <c:xMode val="factor"/>
          <c:yMode val="factor"/>
          <c:x val="0.0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755"/>
          <c:w val="0.92175"/>
          <c:h val="0.67675"/>
        </c:manualLayout>
      </c:layout>
      <c:areaChart>
        <c:grouping val="percentStacked"/>
        <c:varyColors val="0"/>
        <c:ser>
          <c:idx val="0"/>
          <c:order val="0"/>
          <c:tx>
            <c:strRef>
              <c:f>'2 x 3'!$P$5</c:f>
              <c:strCache>
                <c:ptCount val="1"/>
                <c:pt idx="0">
                  <c:v>Row 1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'2 x 3'!$Q$5:$S$5</c:f>
              <c:numCache/>
            </c:numRef>
          </c:val>
        </c:ser>
        <c:ser>
          <c:idx val="1"/>
          <c:order val="1"/>
          <c:tx>
            <c:strRef>
              <c:f>'2 x 3'!$P$6</c:f>
              <c:strCache>
                <c:ptCount val="1"/>
                <c:pt idx="0">
                  <c:v>Row 2</c:v>
                </c:pt>
              </c:strCache>
            </c:strRef>
          </c:tx>
          <c:spPr>
            <a:solidFill>
              <a:srgbClr val="00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'2 x 3'!$Q$6:$S$6</c:f>
              <c:numCache/>
            </c:numRef>
          </c:val>
        </c:ser>
        <c:axId val="6032407"/>
        <c:axId val="54291664"/>
      </c:areaChart>
      <c:catAx>
        <c:axId val="6032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Columns</a:t>
                </a:r>
              </a:p>
            </c:rich>
          </c:tx>
          <c:layout>
            <c:manualLayout>
              <c:xMode val="factor"/>
              <c:yMode val="factor"/>
              <c:x val="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291664"/>
        <c:crosses val="autoZero"/>
        <c:auto val="0"/>
        <c:lblOffset val="100"/>
        <c:noMultiLvlLbl val="0"/>
      </c:catAx>
      <c:valAx>
        <c:axId val="5429166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32407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>
        <a:srgbClr val="0000FF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Graphical Comparisons</a:t>
            </a:r>
          </a:p>
        </c:rich>
      </c:tx>
      <c:layout>
        <c:manualLayout>
          <c:xMode val="factor"/>
          <c:yMode val="factor"/>
          <c:x val="0.01575"/>
          <c:y val="0.02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7225"/>
          <c:w val="0.9205"/>
          <c:h val="0.682"/>
        </c:manualLayout>
      </c:layout>
      <c:areaChart>
        <c:grouping val="percentStacked"/>
        <c:varyColors val="0"/>
        <c:ser>
          <c:idx val="0"/>
          <c:order val="0"/>
          <c:tx>
            <c:strRef>
              <c:f>'3 x 3'!$P$5</c:f>
              <c:strCache>
                <c:ptCount val="1"/>
                <c:pt idx="0">
                  <c:v>Row 1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'3 x 3'!$Q$5:$S$5</c:f>
              <c:numCache/>
            </c:numRef>
          </c:val>
        </c:ser>
        <c:ser>
          <c:idx val="1"/>
          <c:order val="1"/>
          <c:tx>
            <c:strRef>
              <c:f>'3 x 3'!$P$6</c:f>
              <c:strCache>
                <c:ptCount val="1"/>
                <c:pt idx="0">
                  <c:v>Row 2</c:v>
                </c:pt>
              </c:strCache>
            </c:strRef>
          </c:tx>
          <c:spPr>
            <a:solidFill>
              <a:srgbClr val="00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'3 x 3'!$Q$6:$S$6</c:f>
              <c:numCache/>
            </c:numRef>
          </c:val>
        </c:ser>
        <c:ser>
          <c:idx val="2"/>
          <c:order val="2"/>
          <c:tx>
            <c:strRef>
              <c:f>'3 x 3'!$P$7</c:f>
              <c:strCache>
                <c:ptCount val="1"/>
                <c:pt idx="0">
                  <c:v>Row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'3 x 3'!$Q$7:$S$7</c:f>
              <c:numCache/>
            </c:numRef>
          </c:val>
        </c:ser>
        <c:axId val="18862929"/>
        <c:axId val="35548634"/>
      </c:areaChart>
      <c:catAx>
        <c:axId val="18862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Columns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548634"/>
        <c:crosses val="autoZero"/>
        <c:auto val="0"/>
        <c:lblOffset val="100"/>
        <c:noMultiLvlLbl val="0"/>
      </c:catAx>
      <c:valAx>
        <c:axId val="3554863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862929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>
        <a:srgbClr val="0000FF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Graphical Comparison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4775"/>
          <c:w val="0.929"/>
          <c:h val="0.7135"/>
        </c:manualLayout>
      </c:layout>
      <c:areaChart>
        <c:grouping val="percentStacked"/>
        <c:varyColors val="0"/>
        <c:ser>
          <c:idx val="0"/>
          <c:order val="0"/>
          <c:tx>
            <c:strRef>
              <c:f>'2 x 4'!$Q$5</c:f>
              <c:strCache>
                <c:ptCount val="1"/>
                <c:pt idx="0">
                  <c:v>Row 1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'2 x 4'!$R$5:$U$5</c:f>
              <c:numCache/>
            </c:numRef>
          </c:val>
        </c:ser>
        <c:ser>
          <c:idx val="1"/>
          <c:order val="1"/>
          <c:tx>
            <c:strRef>
              <c:f>'2 x 4'!$Q$6</c:f>
              <c:strCache>
                <c:ptCount val="1"/>
                <c:pt idx="0">
                  <c:v>Row 2</c:v>
                </c:pt>
              </c:strCache>
            </c:strRef>
          </c:tx>
          <c:spPr>
            <a:solidFill>
              <a:srgbClr val="00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'2 x 4'!$R$6:$U$6</c:f>
              <c:numCache/>
            </c:numRef>
          </c:val>
        </c:ser>
        <c:axId val="51502251"/>
        <c:axId val="60867076"/>
      </c:areaChart>
      <c:catAx>
        <c:axId val="51502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Columns</a:t>
                </a:r>
              </a:p>
            </c:rich>
          </c:tx>
          <c:layout>
            <c:manualLayout>
              <c:xMode val="factor"/>
              <c:yMode val="factor"/>
              <c:x val="0.003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867076"/>
        <c:crosses val="autoZero"/>
        <c:auto val="0"/>
        <c:lblOffset val="100"/>
        <c:noMultiLvlLbl val="0"/>
      </c:catAx>
      <c:valAx>
        <c:axId val="6086707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502251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>
        <a:srgbClr val="3366FF"/>
      </a:solidFill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Graphical Comparison</a:t>
            </a:r>
          </a:p>
        </c:rich>
      </c:tx>
      <c:layout>
        <c:manualLayout>
          <c:xMode val="factor"/>
          <c:yMode val="factor"/>
          <c:x val="0.0695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3"/>
          <c:y val="0.14325"/>
          <c:w val="0.853"/>
          <c:h val="0.714"/>
        </c:manualLayout>
      </c:layout>
      <c:areaChart>
        <c:grouping val="percentStacked"/>
        <c:varyColors val="0"/>
        <c:ser>
          <c:idx val="0"/>
          <c:order val="0"/>
          <c:tx>
            <c:strRef>
              <c:f>'4 x 5'!$R$5</c:f>
              <c:strCache>
                <c:ptCount val="1"/>
                <c:pt idx="0">
                  <c:v>Row 1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'4 x 5'!$S$5:$W$5</c:f>
              <c:numCache>
                <c:ptCount val="5"/>
                <c:pt idx="0">
                  <c:v>0.16533333333333333</c:v>
                </c:pt>
                <c:pt idx="1">
                  <c:v>0.29533250722841803</c:v>
                </c:pt>
                <c:pt idx="2">
                  <c:v>0.19345524542829645</c:v>
                </c:pt>
                <c:pt idx="3">
                  <c:v>0.2845528455284553</c:v>
                </c:pt>
                <c:pt idx="4">
                  <c:v>0.328125</c:v>
                </c:pt>
              </c:numCache>
            </c:numRef>
          </c:val>
        </c:ser>
        <c:ser>
          <c:idx val="1"/>
          <c:order val="1"/>
          <c:tx>
            <c:strRef>
              <c:f>'4 x 5'!$R$6</c:f>
              <c:strCache>
                <c:ptCount val="1"/>
                <c:pt idx="0">
                  <c:v>Row 2</c:v>
                </c:pt>
              </c:strCache>
            </c:strRef>
          </c:tx>
          <c:spPr>
            <a:solidFill>
              <a:srgbClr val="00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'4 x 5'!$S$6:$W$6</c:f>
              <c:numCache>
                <c:ptCount val="5"/>
                <c:pt idx="0">
                  <c:v>0.33013333333333333</c:v>
                </c:pt>
                <c:pt idx="1">
                  <c:v>0.2110698058653449</c:v>
                </c:pt>
                <c:pt idx="2">
                  <c:v>0.30028873917228105</c:v>
                </c:pt>
                <c:pt idx="3">
                  <c:v>0.26287262872628725</c:v>
                </c:pt>
                <c:pt idx="4">
                  <c:v>0.171875</c:v>
                </c:pt>
              </c:numCache>
            </c:numRef>
          </c:val>
        </c:ser>
        <c:axId val="10932773"/>
        <c:axId val="31286094"/>
      </c:areaChart>
      <c:catAx>
        <c:axId val="10932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Columns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286094"/>
        <c:crosses val="autoZero"/>
        <c:auto val="0"/>
        <c:lblOffset val="100"/>
        <c:noMultiLvlLbl val="0"/>
      </c:catAx>
      <c:valAx>
        <c:axId val="3128609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932773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>
        <a:srgbClr val="0000FF"/>
      </a:solidFill>
    </a:ln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Graphical Comparison</a:t>
            </a:r>
          </a:p>
        </c:rich>
      </c:tx>
      <c:layout>
        <c:manualLayout>
          <c:xMode val="factor"/>
          <c:yMode val="factor"/>
          <c:x val="0.0695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3"/>
          <c:y val="0.14325"/>
          <c:w val="0.853"/>
          <c:h val="0.714"/>
        </c:manualLayout>
      </c:layout>
      <c:areaChart>
        <c:grouping val="percentStacked"/>
        <c:varyColors val="0"/>
        <c:ser>
          <c:idx val="0"/>
          <c:order val="0"/>
          <c:tx>
            <c:strRef>
              <c:f>'4 x 5'!$R$5</c:f>
              <c:strCache>
                <c:ptCount val="1"/>
                <c:pt idx="0">
                  <c:v>Row 1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'4 x 5'!$S$5:$W$5</c:f>
              <c:numCache/>
            </c:numRef>
          </c:val>
        </c:ser>
        <c:ser>
          <c:idx val="1"/>
          <c:order val="1"/>
          <c:tx>
            <c:strRef>
              <c:f>'4 x 5'!$R$6</c:f>
              <c:strCache>
                <c:ptCount val="1"/>
                <c:pt idx="0">
                  <c:v>Row 2</c:v>
                </c:pt>
              </c:strCache>
            </c:strRef>
          </c:tx>
          <c:spPr>
            <a:solidFill>
              <a:srgbClr val="00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'4 x 5'!$S$6:$W$6</c:f>
              <c:numCache/>
            </c:numRef>
          </c:val>
        </c:ser>
        <c:ser>
          <c:idx val="2"/>
          <c:order val="2"/>
          <c:tx>
            <c:strRef>
              <c:f>'4 x 5'!$R$7</c:f>
              <c:strCache>
                <c:ptCount val="1"/>
                <c:pt idx="0">
                  <c:v>Row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'4 x 5'!$S$7:$W$7</c:f>
              <c:numCache/>
            </c:numRef>
          </c:val>
        </c:ser>
        <c:ser>
          <c:idx val="3"/>
          <c:order val="3"/>
          <c:tx>
            <c:strRef>
              <c:f>'4 x 5'!$R$8</c:f>
              <c:strCache>
                <c:ptCount val="1"/>
                <c:pt idx="0">
                  <c:v>Row 4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'4 x 5'!$S$8:$W$8</c:f>
              <c:numCache/>
            </c:numRef>
          </c:val>
        </c:ser>
        <c:axId val="13139391"/>
        <c:axId val="51145656"/>
      </c:areaChart>
      <c:catAx>
        <c:axId val="13139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Columns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145656"/>
        <c:crosses val="autoZero"/>
        <c:auto val="0"/>
        <c:lblOffset val="100"/>
        <c:noMultiLvlLbl val="0"/>
      </c:catAx>
      <c:valAx>
        <c:axId val="5114565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139391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>
        <a:srgbClr val="0000FF"/>
      </a:solidFill>
    </a:ln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0.91175</cdr:y>
    </cdr:from>
    <cdr:to>
      <cdr:x>0.96975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638425"/>
          <a:ext cx="5191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Note:  If the pattern is different across the columns, then reject H</a:t>
          </a:r>
          <a:r>
            <a:rPr lang="en-US" cap="none" sz="12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o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57150</xdr:rowOff>
    </xdr:from>
    <xdr:to>
      <xdr:col>10</xdr:col>
      <xdr:colOff>0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57150" y="3467100"/>
        <a:ext cx="66675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0.91075</cdr:y>
    </cdr:from>
    <cdr:to>
      <cdr:x>0.9985</cdr:x>
      <cdr:y>0.97875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190875"/>
          <a:ext cx="6657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Note:  If the pattern is different across the columns, then reject H</a:t>
          </a:r>
          <a:r>
            <a:rPr lang="en-US" cap="none" sz="12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o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22</xdr:row>
      <xdr:rowOff>57150</xdr:rowOff>
    </xdr:from>
    <xdr:to>
      <xdr:col>10</xdr:col>
      <xdr:colOff>0</xdr:colOff>
      <xdr:row>43</xdr:row>
      <xdr:rowOff>152400</xdr:rowOff>
    </xdr:to>
    <xdr:graphicFrame>
      <xdr:nvGraphicFramePr>
        <xdr:cNvPr id="1" name="Chart 2"/>
        <xdr:cNvGraphicFramePr/>
      </xdr:nvGraphicFramePr>
      <xdr:xfrm>
        <a:off x="57150" y="4114800"/>
        <a:ext cx="66675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19</xdr:row>
      <xdr:rowOff>0</xdr:rowOff>
    </xdr:from>
    <xdr:to>
      <xdr:col>8</xdr:col>
      <xdr:colOff>9525</xdr:colOff>
      <xdr:row>36</xdr:row>
      <xdr:rowOff>142875</xdr:rowOff>
    </xdr:to>
    <xdr:graphicFrame>
      <xdr:nvGraphicFramePr>
        <xdr:cNvPr id="1" name="Chart 4"/>
        <xdr:cNvGraphicFramePr/>
      </xdr:nvGraphicFramePr>
      <xdr:xfrm>
        <a:off x="161925" y="3495675"/>
        <a:ext cx="53530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324100"/>
          <a:ext cx="5572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Note:  If the pattern is different across the columns, then reject H</a:t>
          </a:r>
          <a:r>
            <a:rPr lang="en-US" cap="none" sz="12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o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18</xdr:row>
      <xdr:rowOff>57150</xdr:rowOff>
    </xdr:from>
    <xdr:to>
      <xdr:col>8</xdr:col>
      <xdr:colOff>76200</xdr:colOff>
      <xdr:row>34</xdr:row>
      <xdr:rowOff>19050</xdr:rowOff>
    </xdr:to>
    <xdr:graphicFrame>
      <xdr:nvGraphicFramePr>
        <xdr:cNvPr id="1" name="Chart 2"/>
        <xdr:cNvGraphicFramePr/>
      </xdr:nvGraphicFramePr>
      <xdr:xfrm>
        <a:off x="47625" y="3381375"/>
        <a:ext cx="55340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514600"/>
          <a:ext cx="5438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Note:  If the pattern is different across the columns, then reject H</a:t>
          </a:r>
          <a:r>
            <a:rPr lang="en-US" cap="none" sz="12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o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20</xdr:row>
      <xdr:rowOff>66675</xdr:rowOff>
    </xdr:from>
    <xdr:to>
      <xdr:col>8</xdr:col>
      <xdr:colOff>0</xdr:colOff>
      <xdr:row>37</xdr:row>
      <xdr:rowOff>28575</xdr:rowOff>
    </xdr:to>
    <xdr:graphicFrame>
      <xdr:nvGraphicFramePr>
        <xdr:cNvPr id="1" name="Chart 2"/>
        <xdr:cNvGraphicFramePr/>
      </xdr:nvGraphicFramePr>
      <xdr:xfrm>
        <a:off x="66675" y="3705225"/>
        <a:ext cx="54387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0.93075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133725"/>
          <a:ext cx="6086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Note:  If the pattern is different across the columns, then reject H</a:t>
          </a:r>
          <a:r>
            <a:rPr lang="en-US" cap="none" sz="12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o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18</xdr:row>
      <xdr:rowOff>57150</xdr:rowOff>
    </xdr:from>
    <xdr:to>
      <xdr:col>9</xdr:col>
      <xdr:colOff>9525</xdr:colOff>
      <xdr:row>39</xdr:row>
      <xdr:rowOff>19050</xdr:rowOff>
    </xdr:to>
    <xdr:graphicFrame>
      <xdr:nvGraphicFramePr>
        <xdr:cNvPr id="1" name="Chart 2"/>
        <xdr:cNvGraphicFramePr/>
      </xdr:nvGraphicFramePr>
      <xdr:xfrm>
        <a:off x="38100" y="3381375"/>
        <a:ext cx="60864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0.91075</cdr:y>
    </cdr:from>
    <cdr:to>
      <cdr:x>0</cdr:x>
      <cdr:y>0.91075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190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Note:  If the pattern is different across the columns, then reject H</a:t>
          </a:r>
          <a:r>
            <a:rPr lang="en-US" cap="none" sz="12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o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</cdr:x>
      <cdr:y>0.91375</cdr:y>
    </cdr:from>
    <cdr:to>
      <cdr:x>0.9985</cdr:x>
      <cdr:y>0.98175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200400"/>
          <a:ext cx="6657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Note:  If the pattern is different across the columns, then reject H</a:t>
          </a:r>
          <a:r>
            <a:rPr lang="en-US" cap="none" sz="12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o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82.28125" style="0" customWidth="1"/>
  </cols>
  <sheetData>
    <row r="1" ht="21" thickTop="1">
      <c r="A1" s="91" t="s">
        <v>27</v>
      </c>
    </row>
    <row r="2" ht="12.75">
      <c r="A2" s="87"/>
    </row>
    <row r="3" ht="14.25">
      <c r="A3" s="88" t="s">
        <v>28</v>
      </c>
    </row>
    <row r="4" ht="14.25">
      <c r="A4" s="89" t="s">
        <v>29</v>
      </c>
    </row>
    <row r="5" ht="14.25">
      <c r="A5" s="99" t="s">
        <v>30</v>
      </c>
    </row>
    <row r="6" ht="14.25">
      <c r="A6" s="88" t="s">
        <v>25</v>
      </c>
    </row>
    <row r="7" ht="12.75">
      <c r="A7" s="87"/>
    </row>
    <row r="8" ht="12.75">
      <c r="A8" s="90" t="s">
        <v>26</v>
      </c>
    </row>
    <row r="9" ht="12.75">
      <c r="A9" s="90"/>
    </row>
    <row r="10" ht="12.75">
      <c r="A10" s="100" t="s">
        <v>31</v>
      </c>
    </row>
    <row r="11" ht="13.5" thickBot="1">
      <c r="A11" s="101" t="s">
        <v>32</v>
      </c>
    </row>
    <row r="12" ht="13.5" thickTop="1"/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16.8515625" style="0" customWidth="1"/>
    <col min="2" max="2" width="10.8515625" style="0" customWidth="1"/>
  </cols>
  <sheetData>
    <row r="1" spans="1:8" ht="23.25" customHeight="1" thickBot="1" thickTop="1">
      <c r="A1" s="92" t="s">
        <v>33</v>
      </c>
      <c r="B1" s="97"/>
      <c r="C1" s="97"/>
      <c r="D1" s="97"/>
      <c r="E1" s="97"/>
      <c r="F1" s="97"/>
      <c r="G1" s="98"/>
      <c r="H1" s="102"/>
    </row>
    <row r="2" spans="1:7" ht="16.5" customHeight="1" thickTop="1">
      <c r="A2" s="7" t="s">
        <v>0</v>
      </c>
      <c r="B2" s="8"/>
      <c r="C2" s="8"/>
      <c r="D2" s="8"/>
      <c r="E2" s="8"/>
      <c r="F2" s="8"/>
      <c r="G2" s="9"/>
    </row>
    <row r="3" spans="1:7" ht="12.75">
      <c r="A3" s="10"/>
      <c r="B3" s="85" t="s">
        <v>1</v>
      </c>
      <c r="C3" s="5"/>
      <c r="D3" s="5" t="s">
        <v>34</v>
      </c>
      <c r="E3" s="29"/>
      <c r="F3" s="5"/>
      <c r="G3" s="9"/>
    </row>
    <row r="4" spans="1:7" ht="13.5" customHeight="1" thickBot="1">
      <c r="A4" s="11"/>
      <c r="B4" s="5"/>
      <c r="C4" s="5"/>
      <c r="D4" s="6" t="s">
        <v>3</v>
      </c>
      <c r="E4" s="6" t="s">
        <v>4</v>
      </c>
      <c r="F4" s="32" t="s">
        <v>6</v>
      </c>
      <c r="G4" s="9"/>
    </row>
    <row r="5" spans="1:18" ht="12.75">
      <c r="A5" s="11"/>
      <c r="B5" s="30"/>
      <c r="C5" s="6" t="s">
        <v>3</v>
      </c>
      <c r="D5" s="46">
        <v>18</v>
      </c>
      <c r="E5" s="24">
        <v>30</v>
      </c>
      <c r="F5" s="31">
        <f>SUM(D5:E5)</f>
        <v>48</v>
      </c>
      <c r="G5" s="12"/>
      <c r="H5" s="1"/>
      <c r="I5" s="1"/>
      <c r="J5" s="1"/>
      <c r="K5" s="1"/>
      <c r="L5" s="1"/>
      <c r="M5" s="1"/>
      <c r="O5" t="s">
        <v>7</v>
      </c>
      <c r="P5" s="2">
        <f>D5/$D$7</f>
        <v>0.375</v>
      </c>
      <c r="Q5" s="2">
        <f>E5/$E$7</f>
        <v>0.6122448979591837</v>
      </c>
      <c r="R5" s="103">
        <v>1</v>
      </c>
    </row>
    <row r="6" spans="1:18" ht="13.5" thickBot="1">
      <c r="A6" s="11"/>
      <c r="B6" s="30" t="s">
        <v>8</v>
      </c>
      <c r="C6" s="6" t="s">
        <v>4</v>
      </c>
      <c r="D6" s="50">
        <v>30</v>
      </c>
      <c r="E6" s="26">
        <v>19</v>
      </c>
      <c r="F6" s="32">
        <f>SUM(D6:E6)</f>
        <v>49</v>
      </c>
      <c r="G6" s="12"/>
      <c r="H6" s="1"/>
      <c r="I6" s="1"/>
      <c r="J6" s="1"/>
      <c r="K6" s="1"/>
      <c r="L6" s="1"/>
      <c r="M6" s="1"/>
      <c r="O6" t="s">
        <v>9</v>
      </c>
      <c r="P6" s="2">
        <f>D6/$D$7</f>
        <v>0.625</v>
      </c>
      <c r="Q6" s="2">
        <f>E6/$E$7</f>
        <v>0.3877551020408163</v>
      </c>
      <c r="R6" s="103">
        <v>2</v>
      </c>
    </row>
    <row r="7" spans="1:17" ht="13.5" thickTop="1">
      <c r="A7" s="11"/>
      <c r="B7" s="5"/>
      <c r="C7" s="34" t="s">
        <v>6</v>
      </c>
      <c r="D7" s="74">
        <f>SUM(D5:D6)</f>
        <v>48</v>
      </c>
      <c r="E7" s="34">
        <f>SUM(E5:E6)</f>
        <v>49</v>
      </c>
      <c r="F7" s="35">
        <f>SUM(F5:F6)</f>
        <v>97</v>
      </c>
      <c r="G7" s="12"/>
      <c r="H7" s="1"/>
      <c r="I7" s="1"/>
      <c r="J7" s="1"/>
      <c r="K7" s="1"/>
      <c r="L7" s="1"/>
      <c r="M7" s="1"/>
      <c r="P7" s="2"/>
      <c r="Q7" s="2"/>
    </row>
    <row r="8" spans="1:8" ht="16.5" customHeight="1">
      <c r="A8" s="36" t="s">
        <v>10</v>
      </c>
      <c r="B8" s="37"/>
      <c r="C8" s="37"/>
      <c r="D8" s="37"/>
      <c r="E8" s="37"/>
      <c r="F8" s="37"/>
      <c r="G8" s="38"/>
      <c r="H8" s="3"/>
    </row>
    <row r="9" spans="1:7" ht="12.75" customHeight="1">
      <c r="A9" s="13"/>
      <c r="B9" s="86" t="s">
        <v>11</v>
      </c>
      <c r="C9" s="5"/>
      <c r="D9" s="5" t="s">
        <v>34</v>
      </c>
      <c r="E9" s="29"/>
      <c r="F9" s="5"/>
      <c r="G9" s="9"/>
    </row>
    <row r="10" spans="1:7" ht="13.5" customHeight="1" thickBot="1">
      <c r="A10" s="11"/>
      <c r="B10" s="5"/>
      <c r="C10" s="5"/>
      <c r="D10" s="6" t="s">
        <v>3</v>
      </c>
      <c r="E10" s="6" t="s">
        <v>4</v>
      </c>
      <c r="F10" s="32" t="s">
        <v>6</v>
      </c>
      <c r="G10" s="9"/>
    </row>
    <row r="11" spans="1:13" ht="12.75">
      <c r="A11" s="11"/>
      <c r="B11" s="30"/>
      <c r="C11" s="6" t="s">
        <v>3</v>
      </c>
      <c r="D11" s="19">
        <f>$F$5*D7/$F$7</f>
        <v>23.75257731958763</v>
      </c>
      <c r="E11" s="20">
        <f>$F$5*E7/$F$7</f>
        <v>24.24742268041237</v>
      </c>
      <c r="F11" s="31">
        <f>SUM(D11:E11)</f>
        <v>48</v>
      </c>
      <c r="G11" s="12"/>
      <c r="H11" s="1"/>
      <c r="I11" s="1"/>
      <c r="J11" s="1"/>
      <c r="K11" s="1"/>
      <c r="L11" s="1"/>
      <c r="M11" s="1"/>
    </row>
    <row r="12" spans="1:13" ht="13.5" thickBot="1">
      <c r="A12" s="11"/>
      <c r="B12" s="30" t="s">
        <v>8</v>
      </c>
      <c r="C12" s="6" t="s">
        <v>4</v>
      </c>
      <c r="D12" s="21">
        <f>$F$6*D7/$F$7</f>
        <v>24.24742268041237</v>
      </c>
      <c r="E12" s="22">
        <f>$F$6*E7/$F$7</f>
        <v>24.75257731958763</v>
      </c>
      <c r="F12" s="32">
        <f>SUM(D12:E12)</f>
        <v>49</v>
      </c>
      <c r="G12" s="12"/>
      <c r="H12" s="1"/>
      <c r="I12" s="1"/>
      <c r="J12" s="1"/>
      <c r="K12" s="1"/>
      <c r="L12" s="1"/>
      <c r="M12" s="1"/>
    </row>
    <row r="13" spans="1:13" ht="13.5" thickTop="1">
      <c r="A13" s="11"/>
      <c r="B13" s="5"/>
      <c r="C13" s="34" t="s">
        <v>6</v>
      </c>
      <c r="D13" s="33">
        <f>SUM(D11:D12)</f>
        <v>48</v>
      </c>
      <c r="E13" s="34">
        <f>SUM(E11:E12)</f>
        <v>49</v>
      </c>
      <c r="F13" s="35">
        <f>SUM(F11:F12)</f>
        <v>97</v>
      </c>
      <c r="G13" s="12"/>
      <c r="H13" s="3"/>
      <c r="J13" s="1"/>
      <c r="K13" s="1"/>
      <c r="L13" s="1"/>
      <c r="M13" s="1"/>
    </row>
    <row r="14" spans="1:13" ht="12.75">
      <c r="A14" s="11"/>
      <c r="B14" s="5"/>
      <c r="C14" s="5"/>
      <c r="D14" s="6"/>
      <c r="E14" s="6"/>
      <c r="F14" s="6"/>
      <c r="G14" s="12"/>
      <c r="H14" s="3"/>
      <c r="J14" s="1"/>
      <c r="K14" s="1"/>
      <c r="L14" s="1"/>
      <c r="M14" s="1"/>
    </row>
    <row r="15" spans="1:13" ht="12.75">
      <c r="A15" s="11"/>
      <c r="B15" s="14" t="s">
        <v>18</v>
      </c>
      <c r="C15" s="28">
        <f>CHIINV(C16,1)</f>
        <v>5.459651890760142</v>
      </c>
      <c r="D15" s="6"/>
      <c r="E15" s="6"/>
      <c r="F15" s="6"/>
      <c r="G15" s="12"/>
      <c r="H15" s="3"/>
      <c r="J15" s="1"/>
      <c r="K15" s="1"/>
      <c r="L15" s="1"/>
      <c r="M15" s="1"/>
    </row>
    <row r="16" spans="1:13" ht="12.75">
      <c r="A16" s="11"/>
      <c r="B16" s="14" t="s">
        <v>19</v>
      </c>
      <c r="C16" s="39">
        <f>CHITEST(D5:E6,D11:E12)</f>
        <v>0.019460448842533274</v>
      </c>
      <c r="D16" s="6"/>
      <c r="E16" s="6"/>
      <c r="F16" s="6"/>
      <c r="G16" s="12"/>
      <c r="H16" s="3"/>
      <c r="J16" s="1"/>
      <c r="K16" s="1"/>
      <c r="L16" s="1"/>
      <c r="M16" s="1"/>
    </row>
    <row r="17" spans="1:13" ht="15.75">
      <c r="A17" s="36" t="s">
        <v>17</v>
      </c>
      <c r="B17" s="40"/>
      <c r="C17" s="41"/>
      <c r="D17" s="42"/>
      <c r="E17" s="42"/>
      <c r="F17" s="42"/>
      <c r="G17" s="43"/>
      <c r="H17" s="3"/>
      <c r="J17" s="1"/>
      <c r="K17" s="1"/>
      <c r="L17" s="1"/>
      <c r="M17" s="1"/>
    </row>
    <row r="18" spans="1:13" ht="19.5" thickBot="1">
      <c r="A18" s="84" t="s">
        <v>20</v>
      </c>
      <c r="B18" s="15"/>
      <c r="C18" s="16"/>
      <c r="D18" s="17"/>
      <c r="E18" s="17"/>
      <c r="F18" s="17"/>
      <c r="G18" s="18"/>
      <c r="H18" s="3"/>
      <c r="J18" s="1"/>
      <c r="K18" s="1"/>
      <c r="L18" s="1"/>
      <c r="M18" s="1"/>
    </row>
    <row r="19" ht="13.5" thickTop="1"/>
    <row r="39" ht="12.75">
      <c r="D39" s="4"/>
    </row>
  </sheetData>
  <mergeCells count="1">
    <mergeCell ref="A1:G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16.8515625" style="0" customWidth="1"/>
    <col min="2" max="2" width="10.8515625" style="0" customWidth="1"/>
  </cols>
  <sheetData>
    <row r="1" spans="1:8" ht="23.25" customHeight="1" thickBot="1" thickTop="1">
      <c r="A1" s="92" t="s">
        <v>24</v>
      </c>
      <c r="B1" s="93"/>
      <c r="C1" s="93"/>
      <c r="D1" s="93"/>
      <c r="E1" s="93"/>
      <c r="F1" s="93"/>
      <c r="G1" s="93"/>
      <c r="H1" s="94"/>
    </row>
    <row r="2" spans="1:8" ht="16.5" customHeight="1" thickTop="1">
      <c r="A2" s="7" t="s">
        <v>0</v>
      </c>
      <c r="B2" s="8"/>
      <c r="C2" s="8"/>
      <c r="D2" s="8"/>
      <c r="E2" s="8"/>
      <c r="F2" s="8"/>
      <c r="G2" s="8"/>
      <c r="H2" s="9"/>
    </row>
    <row r="3" spans="1:8" ht="12.75">
      <c r="A3" s="10"/>
      <c r="B3" s="85" t="s">
        <v>1</v>
      </c>
      <c r="C3" s="5"/>
      <c r="D3" s="5"/>
      <c r="E3" s="29" t="s">
        <v>2</v>
      </c>
      <c r="F3" s="29"/>
      <c r="G3" s="5"/>
      <c r="H3" s="9"/>
    </row>
    <row r="4" spans="1:8" ht="13.5" customHeight="1" thickBot="1">
      <c r="A4" s="11"/>
      <c r="B4" s="5"/>
      <c r="C4" s="5"/>
      <c r="D4" s="6" t="s">
        <v>3</v>
      </c>
      <c r="E4" s="6" t="s">
        <v>4</v>
      </c>
      <c r="F4" s="6" t="s">
        <v>5</v>
      </c>
      <c r="G4" s="32" t="s">
        <v>6</v>
      </c>
      <c r="H4" s="9"/>
    </row>
    <row r="5" spans="1:19" ht="12.75">
      <c r="A5" s="11"/>
      <c r="B5" s="30"/>
      <c r="C5" s="6" t="s">
        <v>3</v>
      </c>
      <c r="D5" s="46">
        <v>18</v>
      </c>
      <c r="E5" s="24">
        <v>16</v>
      </c>
      <c r="F5" s="25">
        <v>11</v>
      </c>
      <c r="G5" s="31">
        <f>SUM(D5:F5)</f>
        <v>45</v>
      </c>
      <c r="H5" s="12"/>
      <c r="I5" s="1"/>
      <c r="J5" s="1"/>
      <c r="K5" s="1"/>
      <c r="L5" s="1"/>
      <c r="M5" s="1"/>
      <c r="N5" s="1"/>
      <c r="P5" t="s">
        <v>7</v>
      </c>
      <c r="Q5" s="2">
        <f>D5/$D$7</f>
        <v>0.45</v>
      </c>
      <c r="R5" s="2">
        <f>E5/$E$7</f>
        <v>0.45714285714285713</v>
      </c>
      <c r="S5" s="2">
        <f>F5/$F$7</f>
        <v>0.44</v>
      </c>
    </row>
    <row r="6" spans="1:19" ht="13.5" thickBot="1">
      <c r="A6" s="11"/>
      <c r="B6" s="30" t="s">
        <v>8</v>
      </c>
      <c r="C6" s="6" t="s">
        <v>4</v>
      </c>
      <c r="D6" s="50">
        <v>22</v>
      </c>
      <c r="E6" s="26">
        <v>19</v>
      </c>
      <c r="F6" s="27">
        <v>14</v>
      </c>
      <c r="G6" s="32">
        <f>SUM(D6:F6)</f>
        <v>55</v>
      </c>
      <c r="H6" s="12"/>
      <c r="I6" s="1"/>
      <c r="J6" s="1"/>
      <c r="K6" s="1"/>
      <c r="L6" s="1"/>
      <c r="M6" s="1"/>
      <c r="N6" s="1"/>
      <c r="P6" t="s">
        <v>9</v>
      </c>
      <c r="Q6" s="2">
        <f>D6/$D$7</f>
        <v>0.55</v>
      </c>
      <c r="R6" s="2">
        <f>E6/$E$7</f>
        <v>0.5428571428571428</v>
      </c>
      <c r="S6" s="2">
        <f>F6/$F$7</f>
        <v>0.56</v>
      </c>
    </row>
    <row r="7" spans="1:18" ht="13.5" thickTop="1">
      <c r="A7" s="11"/>
      <c r="B7" s="5"/>
      <c r="C7" s="34" t="s">
        <v>6</v>
      </c>
      <c r="D7" s="74">
        <f>SUM(D5:D6)</f>
        <v>40</v>
      </c>
      <c r="E7" s="34">
        <f>SUM(E5:E6)</f>
        <v>35</v>
      </c>
      <c r="F7" s="34">
        <f>SUM(F5:F6)</f>
        <v>25</v>
      </c>
      <c r="G7" s="35">
        <f>SUM(G5:G6)</f>
        <v>100</v>
      </c>
      <c r="H7" s="12"/>
      <c r="I7" s="1"/>
      <c r="J7" s="1"/>
      <c r="K7" s="1"/>
      <c r="L7" s="1"/>
      <c r="M7" s="1"/>
      <c r="N7" s="1"/>
      <c r="Q7" s="2"/>
      <c r="R7" s="2"/>
    </row>
    <row r="8" spans="1:9" ht="16.5" customHeight="1">
      <c r="A8" s="36" t="s">
        <v>10</v>
      </c>
      <c r="B8" s="37"/>
      <c r="C8" s="37"/>
      <c r="D8" s="37"/>
      <c r="E8" s="37"/>
      <c r="F8" s="37"/>
      <c r="G8" s="37"/>
      <c r="H8" s="38"/>
      <c r="I8" s="3"/>
    </row>
    <row r="9" spans="1:8" ht="12.75" customHeight="1">
      <c r="A9" s="13"/>
      <c r="B9" s="86" t="s">
        <v>11</v>
      </c>
      <c r="C9" s="5"/>
      <c r="D9" s="5"/>
      <c r="E9" s="29" t="s">
        <v>2</v>
      </c>
      <c r="F9" s="29"/>
      <c r="G9" s="5"/>
      <c r="H9" s="9"/>
    </row>
    <row r="10" spans="1:8" ht="13.5" customHeight="1" thickBot="1">
      <c r="A10" s="11"/>
      <c r="B10" s="5"/>
      <c r="C10" s="5"/>
      <c r="D10" s="6" t="s">
        <v>3</v>
      </c>
      <c r="E10" s="6" t="s">
        <v>4</v>
      </c>
      <c r="F10" s="6" t="s">
        <v>5</v>
      </c>
      <c r="G10" s="32" t="s">
        <v>6</v>
      </c>
      <c r="H10" s="9"/>
    </row>
    <row r="11" spans="1:14" ht="12.75">
      <c r="A11" s="11"/>
      <c r="B11" s="30"/>
      <c r="C11" s="6" t="s">
        <v>3</v>
      </c>
      <c r="D11" s="19">
        <f>$G$5*D7/$G$7</f>
        <v>18</v>
      </c>
      <c r="E11" s="20">
        <f>$G$5*E7/$G$7</f>
        <v>15.75</v>
      </c>
      <c r="F11" s="20">
        <f>$G$5*F7/$G$7</f>
        <v>11.25</v>
      </c>
      <c r="G11" s="31">
        <f>SUM(D11:F11)</f>
        <v>45</v>
      </c>
      <c r="H11" s="12"/>
      <c r="I11" s="1"/>
      <c r="J11" s="1"/>
      <c r="K11" s="1"/>
      <c r="L11" s="1"/>
      <c r="M11" s="1"/>
      <c r="N11" s="1"/>
    </row>
    <row r="12" spans="1:14" ht="13.5" thickBot="1">
      <c r="A12" s="11"/>
      <c r="B12" s="30" t="s">
        <v>8</v>
      </c>
      <c r="C12" s="6" t="s">
        <v>4</v>
      </c>
      <c r="D12" s="21">
        <f>$G$6*D7/$G$7</f>
        <v>22</v>
      </c>
      <c r="E12" s="22">
        <f>$G$6*E7/$G$7</f>
        <v>19.25</v>
      </c>
      <c r="F12" s="22">
        <f>$G$6*F7/$G$7</f>
        <v>13.75</v>
      </c>
      <c r="G12" s="32">
        <f>SUM(D12:F12)</f>
        <v>55</v>
      </c>
      <c r="H12" s="12"/>
      <c r="I12" s="1"/>
      <c r="J12" s="1"/>
      <c r="K12" s="1"/>
      <c r="L12" s="1"/>
      <c r="M12" s="1"/>
      <c r="N12" s="1"/>
    </row>
    <row r="13" spans="1:14" ht="13.5" thickTop="1">
      <c r="A13" s="11"/>
      <c r="B13" s="5"/>
      <c r="C13" s="34" t="s">
        <v>6</v>
      </c>
      <c r="D13" s="33">
        <f>SUM(D11:D12)</f>
        <v>40</v>
      </c>
      <c r="E13" s="34">
        <f>SUM(E11:E12)</f>
        <v>35</v>
      </c>
      <c r="F13" s="34">
        <f>SUM(F11:F12)</f>
        <v>25</v>
      </c>
      <c r="G13" s="35">
        <f>SUM(G11:G12)</f>
        <v>100</v>
      </c>
      <c r="H13" s="12"/>
      <c r="I13" s="3"/>
      <c r="K13" s="1"/>
      <c r="L13" s="1"/>
      <c r="M13" s="1"/>
      <c r="N13" s="1"/>
    </row>
    <row r="14" spans="1:14" ht="12.75">
      <c r="A14" s="11"/>
      <c r="B14" s="5"/>
      <c r="C14" s="5"/>
      <c r="D14" s="6"/>
      <c r="E14" s="6"/>
      <c r="F14" s="6"/>
      <c r="G14" s="6"/>
      <c r="H14" s="12"/>
      <c r="I14" s="3"/>
      <c r="K14" s="1"/>
      <c r="L14" s="1"/>
      <c r="M14" s="1"/>
      <c r="N14" s="1"/>
    </row>
    <row r="15" spans="1:14" ht="12.75">
      <c r="A15" s="11"/>
      <c r="B15" s="14" t="s">
        <v>18</v>
      </c>
      <c r="C15" s="28">
        <f>CHIINV(C16,2)</f>
        <v>0.01731555371656257</v>
      </c>
      <c r="D15" s="6"/>
      <c r="E15" s="6"/>
      <c r="F15" s="6"/>
      <c r="G15" s="6"/>
      <c r="H15" s="12"/>
      <c r="I15" s="3"/>
      <c r="K15" s="1"/>
      <c r="L15" s="1"/>
      <c r="M15" s="1"/>
      <c r="N15" s="1"/>
    </row>
    <row r="16" spans="1:14" ht="12.75">
      <c r="A16" s="11"/>
      <c r="B16" s="14" t="s">
        <v>19</v>
      </c>
      <c r="C16" s="39">
        <f>CHITEST(D5:F6,D11:F12)</f>
        <v>0.991379363963727</v>
      </c>
      <c r="D16" s="6"/>
      <c r="E16" s="6"/>
      <c r="F16" s="6"/>
      <c r="G16" s="6"/>
      <c r="H16" s="12"/>
      <c r="I16" s="3"/>
      <c r="K16" s="1"/>
      <c r="L16" s="1"/>
      <c r="M16" s="1"/>
      <c r="N16" s="1"/>
    </row>
    <row r="17" spans="1:14" ht="15.75">
      <c r="A17" s="36" t="s">
        <v>17</v>
      </c>
      <c r="B17" s="40"/>
      <c r="C17" s="41"/>
      <c r="D17" s="42"/>
      <c r="E17" s="42"/>
      <c r="F17" s="42"/>
      <c r="G17" s="42"/>
      <c r="H17" s="43"/>
      <c r="I17" s="3"/>
      <c r="K17" s="1"/>
      <c r="L17" s="1"/>
      <c r="M17" s="1"/>
      <c r="N17" s="1"/>
    </row>
    <row r="18" spans="1:14" ht="19.5" thickBot="1">
      <c r="A18" s="84" t="s">
        <v>20</v>
      </c>
      <c r="B18" s="15"/>
      <c r="C18" s="16"/>
      <c r="D18" s="17"/>
      <c r="E18" s="17"/>
      <c r="F18" s="17"/>
      <c r="G18" s="17"/>
      <c r="H18" s="18"/>
      <c r="I18" s="3"/>
      <c r="K18" s="1"/>
      <c r="L18" s="1"/>
      <c r="M18" s="1"/>
      <c r="N18" s="1"/>
    </row>
    <row r="19" ht="13.5" thickTop="1"/>
    <row r="39" ht="12.75">
      <c r="D39" s="4"/>
    </row>
  </sheetData>
  <mergeCells count="1">
    <mergeCell ref="A1:H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1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16.8515625" style="0" customWidth="1"/>
    <col min="2" max="2" width="10.8515625" style="0" customWidth="1"/>
  </cols>
  <sheetData>
    <row r="1" spans="1:8" ht="22.5" customHeight="1" thickBot="1" thickTop="1">
      <c r="A1" s="92" t="s">
        <v>23</v>
      </c>
      <c r="B1" s="95"/>
      <c r="C1" s="95"/>
      <c r="D1" s="95"/>
      <c r="E1" s="95"/>
      <c r="F1" s="95"/>
      <c r="G1" s="95"/>
      <c r="H1" s="96"/>
    </row>
    <row r="2" spans="1:8" ht="16.5" customHeight="1" thickTop="1">
      <c r="A2" s="7" t="s">
        <v>0</v>
      </c>
      <c r="B2" s="5"/>
      <c r="C2" s="5"/>
      <c r="D2" s="5"/>
      <c r="E2" s="5"/>
      <c r="F2" s="5"/>
      <c r="G2" s="5"/>
      <c r="H2" s="44"/>
    </row>
    <row r="3" spans="1:8" ht="12.75">
      <c r="A3" s="13"/>
      <c r="B3" s="85" t="s">
        <v>1</v>
      </c>
      <c r="C3" s="5"/>
      <c r="D3" s="5"/>
      <c r="E3" s="29" t="s">
        <v>2</v>
      </c>
      <c r="F3" s="29"/>
      <c r="G3" s="5"/>
      <c r="H3" s="44"/>
    </row>
    <row r="4" spans="1:8" ht="13.5" customHeight="1" thickBot="1">
      <c r="A4" s="11"/>
      <c r="B4" s="5"/>
      <c r="C4" s="5"/>
      <c r="D4" s="6" t="s">
        <v>3</v>
      </c>
      <c r="E4" s="6" t="s">
        <v>4</v>
      </c>
      <c r="F4" s="6" t="s">
        <v>5</v>
      </c>
      <c r="G4" s="32" t="s">
        <v>6</v>
      </c>
      <c r="H4" s="44"/>
    </row>
    <row r="5" spans="1:20" ht="12.75">
      <c r="A5" s="11"/>
      <c r="B5" s="30"/>
      <c r="C5" s="6" t="s">
        <v>3</v>
      </c>
      <c r="D5" s="46">
        <v>20</v>
      </c>
      <c r="E5" s="24">
        <v>20</v>
      </c>
      <c r="F5" s="25">
        <v>10</v>
      </c>
      <c r="G5" s="31">
        <f>SUM(D5:F5)</f>
        <v>50</v>
      </c>
      <c r="H5" s="45"/>
      <c r="I5" s="1"/>
      <c r="J5" s="1"/>
      <c r="K5" s="1"/>
      <c r="L5" s="1"/>
      <c r="M5" s="1"/>
      <c r="N5" s="1"/>
      <c r="P5" t="s">
        <v>7</v>
      </c>
      <c r="Q5" s="2">
        <f>D5/$D$8</f>
        <v>0.125</v>
      </c>
      <c r="R5" s="2">
        <f>E5/$E$8</f>
        <v>0.2</v>
      </c>
      <c r="S5" s="2">
        <f>F5/$F$8</f>
        <v>0.2</v>
      </c>
      <c r="T5" s="2"/>
    </row>
    <row r="6" spans="1:20" ht="12.75">
      <c r="A6" s="11"/>
      <c r="B6" s="30" t="s">
        <v>8</v>
      </c>
      <c r="C6" s="6" t="s">
        <v>4</v>
      </c>
      <c r="D6" s="47">
        <v>100</v>
      </c>
      <c r="E6" s="48">
        <v>65</v>
      </c>
      <c r="F6" s="49">
        <v>35</v>
      </c>
      <c r="G6" s="32">
        <f>SUM(D6:F6)</f>
        <v>200</v>
      </c>
      <c r="H6" s="45"/>
      <c r="I6" s="1"/>
      <c r="J6" s="1"/>
      <c r="K6" s="1"/>
      <c r="L6" s="1"/>
      <c r="M6" s="1"/>
      <c r="N6" s="1"/>
      <c r="P6" t="s">
        <v>9</v>
      </c>
      <c r="Q6" s="2">
        <f>D6/$D$8</f>
        <v>0.625</v>
      </c>
      <c r="R6" s="2">
        <f>E6/$E$8</f>
        <v>0.65</v>
      </c>
      <c r="S6" s="2">
        <f>F6/$F$8</f>
        <v>0.7</v>
      </c>
      <c r="T6" s="2"/>
    </row>
    <row r="7" spans="1:20" ht="13.5" thickBot="1">
      <c r="A7" s="11"/>
      <c r="B7" s="30"/>
      <c r="C7" s="6" t="s">
        <v>5</v>
      </c>
      <c r="D7" s="50">
        <v>40</v>
      </c>
      <c r="E7" s="26">
        <v>15</v>
      </c>
      <c r="F7" s="27">
        <v>5</v>
      </c>
      <c r="G7" s="32">
        <f>SUM(D7:F7)</f>
        <v>60</v>
      </c>
      <c r="H7" s="45"/>
      <c r="I7" s="1"/>
      <c r="J7" s="1"/>
      <c r="K7" s="1"/>
      <c r="L7" s="1"/>
      <c r="M7" s="1"/>
      <c r="N7" s="1"/>
      <c r="P7" t="s">
        <v>12</v>
      </c>
      <c r="Q7" s="2">
        <f>D7/$D$8</f>
        <v>0.25</v>
      </c>
      <c r="R7" s="2">
        <f>E7/$E$8</f>
        <v>0.15</v>
      </c>
      <c r="S7" s="2">
        <f>F7/$F$8</f>
        <v>0.1</v>
      </c>
      <c r="T7" s="2"/>
    </row>
    <row r="8" spans="1:19" ht="13.5" thickTop="1">
      <c r="A8" s="11"/>
      <c r="B8" s="5"/>
      <c r="C8" s="34" t="s">
        <v>6</v>
      </c>
      <c r="D8" s="33">
        <f>SUM(D5:D7)</f>
        <v>160</v>
      </c>
      <c r="E8" s="34">
        <f>SUM(E5:E7)</f>
        <v>100</v>
      </c>
      <c r="F8" s="34">
        <f>SUM(F5:F7)</f>
        <v>50</v>
      </c>
      <c r="G8" s="35">
        <f>SUM(G5:G7)</f>
        <v>310</v>
      </c>
      <c r="H8" s="45"/>
      <c r="I8" s="1"/>
      <c r="J8" s="1"/>
      <c r="K8" s="1"/>
      <c r="L8" s="1"/>
      <c r="M8" s="1"/>
      <c r="N8" s="1"/>
      <c r="Q8" s="2"/>
      <c r="R8" s="2"/>
      <c r="S8" s="2"/>
    </row>
    <row r="9" spans="1:9" ht="16.5" customHeight="1">
      <c r="A9" s="36" t="s">
        <v>10</v>
      </c>
      <c r="B9" s="51"/>
      <c r="C9" s="51"/>
      <c r="D9" s="51"/>
      <c r="E9" s="51"/>
      <c r="F9" s="51"/>
      <c r="G9" s="51"/>
      <c r="H9" s="52"/>
      <c r="I9" s="3"/>
    </row>
    <row r="10" spans="1:8" ht="12.75" customHeight="1">
      <c r="A10" s="13"/>
      <c r="B10" s="86" t="s">
        <v>13</v>
      </c>
      <c r="C10" s="5"/>
      <c r="D10" s="5"/>
      <c r="E10" s="29" t="s">
        <v>2</v>
      </c>
      <c r="F10" s="29"/>
      <c r="G10" s="5"/>
      <c r="H10" s="44"/>
    </row>
    <row r="11" spans="1:8" ht="13.5" customHeight="1" thickBot="1">
      <c r="A11" s="11"/>
      <c r="B11" s="5"/>
      <c r="C11" s="5"/>
      <c r="D11" s="6" t="s">
        <v>3</v>
      </c>
      <c r="E11" s="6" t="s">
        <v>4</v>
      </c>
      <c r="F11" s="6" t="s">
        <v>5</v>
      </c>
      <c r="G11" s="32" t="s">
        <v>6</v>
      </c>
      <c r="H11" s="44"/>
    </row>
    <row r="12" spans="1:14" ht="12.75">
      <c r="A12" s="11"/>
      <c r="B12" s="30"/>
      <c r="C12" s="6" t="s">
        <v>3</v>
      </c>
      <c r="D12" s="19">
        <f>$G$5*D8/$G$8</f>
        <v>25.806451612903224</v>
      </c>
      <c r="E12" s="20">
        <f>$G$5*E8/$G$8</f>
        <v>16.129032258064516</v>
      </c>
      <c r="F12" s="20">
        <f>$G$5*F8/$G$8</f>
        <v>8.064516129032258</v>
      </c>
      <c r="G12" s="31">
        <f>SUM(D12:F12)</f>
        <v>50</v>
      </c>
      <c r="H12" s="45"/>
      <c r="I12" s="1"/>
      <c r="J12" s="1"/>
      <c r="K12" s="1"/>
      <c r="L12" s="1"/>
      <c r="M12" s="1"/>
      <c r="N12" s="1"/>
    </row>
    <row r="13" spans="1:14" ht="12.75">
      <c r="A13" s="11"/>
      <c r="B13" s="30" t="s">
        <v>8</v>
      </c>
      <c r="C13" s="6" t="s">
        <v>4</v>
      </c>
      <c r="D13" s="21">
        <f>$G$6*D8/$G$8</f>
        <v>103.2258064516129</v>
      </c>
      <c r="E13" s="22">
        <f>$G$6*E8/$G$8</f>
        <v>64.51612903225806</v>
      </c>
      <c r="F13" s="22">
        <f>$G$6*F8/$G$8</f>
        <v>32.25806451612903</v>
      </c>
      <c r="G13" s="32">
        <f>SUM(D13:F13)</f>
        <v>200</v>
      </c>
      <c r="H13" s="45"/>
      <c r="I13" s="1"/>
      <c r="J13" s="1"/>
      <c r="K13" s="1"/>
      <c r="L13" s="1"/>
      <c r="M13" s="1"/>
      <c r="N13" s="1"/>
    </row>
    <row r="14" spans="1:14" ht="13.5" thickBot="1">
      <c r="A14" s="11"/>
      <c r="B14" s="30"/>
      <c r="C14" s="6" t="s">
        <v>5</v>
      </c>
      <c r="D14" s="21">
        <f>$G$7*D8/$G$8</f>
        <v>30.967741935483872</v>
      </c>
      <c r="E14" s="22">
        <f>$G$7*E8/$G$8</f>
        <v>19.35483870967742</v>
      </c>
      <c r="F14" s="22">
        <f>$G$7*F8/$G$8</f>
        <v>9.67741935483871</v>
      </c>
      <c r="G14" s="32">
        <f>SUM(D14:F14)</f>
        <v>60.00000000000001</v>
      </c>
      <c r="H14" s="45"/>
      <c r="I14" s="3"/>
      <c r="K14" s="1"/>
      <c r="L14" s="1"/>
      <c r="M14" s="1"/>
      <c r="N14" s="1"/>
    </row>
    <row r="15" spans="1:14" ht="13.5" thickTop="1">
      <c r="A15" s="11"/>
      <c r="B15" s="5"/>
      <c r="C15" s="34" t="s">
        <v>6</v>
      </c>
      <c r="D15" s="33">
        <f>SUM(D12:D14)</f>
        <v>160</v>
      </c>
      <c r="E15" s="34">
        <f>SUM(E12:E14)</f>
        <v>100</v>
      </c>
      <c r="F15" s="34">
        <f>SUM(F12:F14)</f>
        <v>50</v>
      </c>
      <c r="G15" s="35">
        <f>SUM(G12:G14)</f>
        <v>310</v>
      </c>
      <c r="H15" s="45"/>
      <c r="I15" s="3"/>
      <c r="K15" s="1"/>
      <c r="L15" s="1"/>
      <c r="M15" s="1"/>
      <c r="N15" s="1"/>
    </row>
    <row r="16" spans="1:14" ht="12.75">
      <c r="A16" s="11"/>
      <c r="B16" s="5"/>
      <c r="C16" s="5"/>
      <c r="D16" s="6"/>
      <c r="E16" s="6"/>
      <c r="F16" s="6"/>
      <c r="G16" s="6"/>
      <c r="H16" s="45"/>
      <c r="I16" s="3"/>
      <c r="K16" s="1"/>
      <c r="L16" s="1"/>
      <c r="M16" s="1"/>
      <c r="N16" s="1"/>
    </row>
    <row r="17" spans="1:14" ht="12.75">
      <c r="A17" s="11"/>
      <c r="B17" s="14" t="s">
        <v>18</v>
      </c>
      <c r="C17" s="28">
        <f>CHIINV(C18,4)</f>
        <v>8.91249207248949</v>
      </c>
      <c r="D17" s="6"/>
      <c r="E17" s="6"/>
      <c r="F17" s="6"/>
      <c r="G17" s="6"/>
      <c r="H17" s="45"/>
      <c r="I17" s="3"/>
      <c r="K17" s="1"/>
      <c r="L17" s="1"/>
      <c r="M17" s="1"/>
      <c r="N17" s="1"/>
    </row>
    <row r="18" spans="1:14" ht="12.75">
      <c r="A18" s="11"/>
      <c r="B18" s="14" t="s">
        <v>19</v>
      </c>
      <c r="C18" s="53">
        <f>CHITEST(D5:F7,D12:F14)</f>
        <v>0.06332416562174176</v>
      </c>
      <c r="D18" s="6"/>
      <c r="E18" s="6"/>
      <c r="F18" s="6"/>
      <c r="G18" s="6"/>
      <c r="H18" s="45"/>
      <c r="I18" s="3"/>
      <c r="K18" s="1"/>
      <c r="L18" s="1"/>
      <c r="M18" s="1"/>
      <c r="N18" s="1"/>
    </row>
    <row r="19" spans="1:14" ht="15.75">
      <c r="A19" s="36" t="s">
        <v>17</v>
      </c>
      <c r="B19" s="40"/>
      <c r="C19" s="41"/>
      <c r="D19" s="42"/>
      <c r="E19" s="42"/>
      <c r="F19" s="42"/>
      <c r="G19" s="42"/>
      <c r="H19" s="43"/>
      <c r="I19" s="3"/>
      <c r="K19" s="1"/>
      <c r="L19" s="1"/>
      <c r="M19" s="1"/>
      <c r="N19" s="1"/>
    </row>
    <row r="20" spans="1:14" ht="19.5" thickBot="1">
      <c r="A20" s="84" t="s">
        <v>20</v>
      </c>
      <c r="B20" s="15"/>
      <c r="C20" s="16"/>
      <c r="D20" s="17"/>
      <c r="E20" s="17"/>
      <c r="F20" s="17"/>
      <c r="G20" s="17"/>
      <c r="H20" s="18"/>
      <c r="I20" s="3"/>
      <c r="K20" s="1"/>
      <c r="L20" s="1"/>
      <c r="M20" s="1"/>
      <c r="N20" s="1"/>
    </row>
    <row r="21" ht="13.5" thickTop="1"/>
    <row r="41" ht="12.75">
      <c r="D41" s="4"/>
    </row>
  </sheetData>
  <mergeCells count="1">
    <mergeCell ref="A1:H1"/>
  </mergeCells>
  <printOptions/>
  <pageMargins left="0.75" right="0.75" top="1" bottom="1" header="0.5" footer="0.5"/>
  <pageSetup horizontalDpi="180" verticalDpi="18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9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16.8515625" style="0" customWidth="1"/>
    <col min="2" max="2" width="10.8515625" style="0" customWidth="1"/>
  </cols>
  <sheetData>
    <row r="1" spans="1:9" ht="23.25" customHeight="1" thickBot="1" thickTop="1">
      <c r="A1" s="92" t="s">
        <v>22</v>
      </c>
      <c r="B1" s="97"/>
      <c r="C1" s="97"/>
      <c r="D1" s="97"/>
      <c r="E1" s="97"/>
      <c r="F1" s="97"/>
      <c r="G1" s="97"/>
      <c r="H1" s="97"/>
      <c r="I1" s="98"/>
    </row>
    <row r="2" spans="1:9" ht="16.5" customHeight="1" thickTop="1">
      <c r="A2" s="71" t="s">
        <v>0</v>
      </c>
      <c r="B2" s="72"/>
      <c r="C2" s="72"/>
      <c r="D2" s="72"/>
      <c r="E2" s="72"/>
      <c r="F2" s="72"/>
      <c r="G2" s="72"/>
      <c r="H2" s="72"/>
      <c r="I2" s="73"/>
    </row>
    <row r="3" spans="1:9" ht="12.75">
      <c r="A3" s="10"/>
      <c r="B3" s="85" t="s">
        <v>1</v>
      </c>
      <c r="C3" s="8"/>
      <c r="D3" s="8"/>
      <c r="E3" s="66"/>
      <c r="F3" s="66" t="s">
        <v>2</v>
      </c>
      <c r="G3" s="67"/>
      <c r="H3" s="8"/>
      <c r="I3" s="9"/>
    </row>
    <row r="4" spans="1:9" ht="13.5" customHeight="1" thickBot="1">
      <c r="A4" s="11"/>
      <c r="B4" s="8"/>
      <c r="C4" s="23"/>
      <c r="D4" s="66" t="s">
        <v>3</v>
      </c>
      <c r="E4" s="66" t="s">
        <v>4</v>
      </c>
      <c r="F4" s="66" t="s">
        <v>5</v>
      </c>
      <c r="G4" s="66" t="s">
        <v>14</v>
      </c>
      <c r="H4" s="54" t="s">
        <v>6</v>
      </c>
      <c r="I4" s="9"/>
    </row>
    <row r="5" spans="1:21" ht="12.75">
      <c r="A5" s="11"/>
      <c r="B5" s="68"/>
      <c r="C5" s="66" t="s">
        <v>3</v>
      </c>
      <c r="D5" s="46">
        <v>10</v>
      </c>
      <c r="E5" s="24">
        <v>12</v>
      </c>
      <c r="F5" s="24">
        <v>18</v>
      </c>
      <c r="G5" s="25">
        <v>7</v>
      </c>
      <c r="H5" s="55">
        <f>SUM(D5:G5)</f>
        <v>47</v>
      </c>
      <c r="I5" s="12"/>
      <c r="J5" s="1"/>
      <c r="K5" s="1"/>
      <c r="L5" s="1"/>
      <c r="M5" s="1"/>
      <c r="N5" s="1"/>
      <c r="O5" s="1"/>
      <c r="Q5" t="s">
        <v>7</v>
      </c>
      <c r="R5" s="2">
        <f>D5/$D$7</f>
        <v>0.625</v>
      </c>
      <c r="S5" s="2">
        <f>E5/$E$7</f>
        <v>0.42857142857142855</v>
      </c>
      <c r="T5" s="2">
        <f>F5/$F$7</f>
        <v>0.45</v>
      </c>
      <c r="U5" s="2">
        <f>G5/$G$7</f>
        <v>0.4375</v>
      </c>
    </row>
    <row r="6" spans="1:21" ht="13.5" thickBot="1">
      <c r="A6" s="11"/>
      <c r="B6" s="68" t="s">
        <v>8</v>
      </c>
      <c r="C6" s="66" t="s">
        <v>4</v>
      </c>
      <c r="D6" s="50">
        <v>6</v>
      </c>
      <c r="E6" s="26">
        <v>16</v>
      </c>
      <c r="F6" s="26">
        <v>22</v>
      </c>
      <c r="G6" s="27">
        <v>9</v>
      </c>
      <c r="H6" s="54">
        <f>SUM(D6:G6)</f>
        <v>53</v>
      </c>
      <c r="I6" s="12"/>
      <c r="J6" s="1"/>
      <c r="K6" s="1"/>
      <c r="L6" s="1"/>
      <c r="M6" s="1"/>
      <c r="N6" s="1"/>
      <c r="O6" s="1"/>
      <c r="Q6" t="s">
        <v>9</v>
      </c>
      <c r="R6" s="2">
        <f>D6/$D$7</f>
        <v>0.375</v>
      </c>
      <c r="S6" s="2">
        <f>E6/$E$7</f>
        <v>0.5714285714285714</v>
      </c>
      <c r="T6" s="2">
        <f>F6/$F$7</f>
        <v>0.55</v>
      </c>
      <c r="U6" s="2">
        <f>G6/$G$7</f>
        <v>0.5625</v>
      </c>
    </row>
    <row r="7" spans="1:21" ht="13.5" thickTop="1">
      <c r="A7" s="11"/>
      <c r="B7" s="8"/>
      <c r="C7" s="56" t="s">
        <v>6</v>
      </c>
      <c r="D7" s="57">
        <f>SUM(D5:D6)</f>
        <v>16</v>
      </c>
      <c r="E7" s="56">
        <f>SUM(E5:E6)</f>
        <v>28</v>
      </c>
      <c r="F7" s="56">
        <f>SUM(F5:F6)</f>
        <v>40</v>
      </c>
      <c r="G7" s="56">
        <f>SUM(G5:G6)</f>
        <v>16</v>
      </c>
      <c r="H7" s="58">
        <f>SUM(D7:G7)</f>
        <v>100</v>
      </c>
      <c r="I7" s="12"/>
      <c r="J7" s="1"/>
      <c r="K7" s="1"/>
      <c r="L7" s="1"/>
      <c r="M7" s="1"/>
      <c r="N7" s="1"/>
      <c r="O7" s="1"/>
      <c r="R7" s="2"/>
      <c r="S7" s="2"/>
      <c r="T7" s="2"/>
      <c r="U7" s="2"/>
    </row>
    <row r="8" spans="1:10" ht="16.5" customHeight="1">
      <c r="A8" s="36" t="s">
        <v>10</v>
      </c>
      <c r="B8" s="37"/>
      <c r="C8" s="37"/>
      <c r="D8" s="37"/>
      <c r="E8" s="37"/>
      <c r="F8" s="37"/>
      <c r="G8" s="37"/>
      <c r="H8" s="37"/>
      <c r="I8" s="38"/>
      <c r="J8" s="3"/>
    </row>
    <row r="9" spans="1:9" ht="12.75" customHeight="1">
      <c r="A9" s="13"/>
      <c r="B9" s="86" t="s">
        <v>11</v>
      </c>
      <c r="C9" s="5"/>
      <c r="D9" s="5"/>
      <c r="E9" s="29" t="s">
        <v>2</v>
      </c>
      <c r="F9" s="29"/>
      <c r="G9" s="29"/>
      <c r="H9" s="5"/>
      <c r="I9" s="9"/>
    </row>
    <row r="10" spans="1:9" ht="13.5" customHeight="1" thickBot="1">
      <c r="A10" s="11"/>
      <c r="B10" s="5"/>
      <c r="C10" s="5"/>
      <c r="D10" s="6" t="s">
        <v>3</v>
      </c>
      <c r="E10" s="6" t="s">
        <v>4</v>
      </c>
      <c r="F10" s="6" t="s">
        <v>5</v>
      </c>
      <c r="G10" s="6" t="s">
        <v>14</v>
      </c>
      <c r="H10" s="32" t="s">
        <v>6</v>
      </c>
      <c r="I10" s="9"/>
    </row>
    <row r="11" spans="1:15" ht="12.75">
      <c r="A11" s="11"/>
      <c r="B11" s="30"/>
      <c r="C11" s="6" t="s">
        <v>3</v>
      </c>
      <c r="D11" s="19">
        <f>$H$5*D7/$H$7</f>
        <v>7.52</v>
      </c>
      <c r="E11" s="20">
        <f>$H$5*E7/$H$7</f>
        <v>13.16</v>
      </c>
      <c r="F11" s="20">
        <f>$H$5*F7/$H$7</f>
        <v>18.8</v>
      </c>
      <c r="G11" s="20">
        <f>$H$5*G7/$H$7</f>
        <v>7.52</v>
      </c>
      <c r="H11" s="59">
        <f>SUM(D11:G11)</f>
        <v>47</v>
      </c>
      <c r="I11" s="12"/>
      <c r="J11" s="1"/>
      <c r="K11" s="1"/>
      <c r="L11" s="1"/>
      <c r="M11" s="1"/>
      <c r="N11" s="1"/>
      <c r="O11" s="1"/>
    </row>
    <row r="12" spans="1:15" ht="13.5" thickBot="1">
      <c r="A12" s="11"/>
      <c r="B12" s="30" t="s">
        <v>8</v>
      </c>
      <c r="C12" s="6" t="s">
        <v>4</v>
      </c>
      <c r="D12" s="21">
        <f>$H$6*D7/$H$7</f>
        <v>8.48</v>
      </c>
      <c r="E12" s="22">
        <f>$H$6*E7/$H$7</f>
        <v>14.84</v>
      </c>
      <c r="F12" s="22">
        <f>$H$6*F7/$H$7</f>
        <v>21.2</v>
      </c>
      <c r="G12" s="22">
        <f>$H$6*G7/$H$7</f>
        <v>8.48</v>
      </c>
      <c r="H12" s="60">
        <f>SUM(D12:G12)</f>
        <v>53</v>
      </c>
      <c r="I12" s="12"/>
      <c r="J12" s="1"/>
      <c r="K12" s="1"/>
      <c r="L12" s="1"/>
      <c r="M12" s="1"/>
      <c r="N12" s="1"/>
      <c r="O12" s="1"/>
    </row>
    <row r="13" spans="1:15" ht="13.5" thickTop="1">
      <c r="A13" s="11"/>
      <c r="B13" s="5"/>
      <c r="C13" s="34" t="s">
        <v>6</v>
      </c>
      <c r="D13" s="61">
        <f>SUM(D11:D12)</f>
        <v>16</v>
      </c>
      <c r="E13" s="62">
        <f>SUM(E11:E12)</f>
        <v>28</v>
      </c>
      <c r="F13" s="62">
        <f>SUM(F11:F12)</f>
        <v>40</v>
      </c>
      <c r="G13" s="62">
        <f>SUM(G11:G12)</f>
        <v>16</v>
      </c>
      <c r="H13" s="63">
        <f>SUM(H11:H12)</f>
        <v>100</v>
      </c>
      <c r="I13" s="12"/>
      <c r="J13" s="3"/>
      <c r="L13" s="1"/>
      <c r="M13" s="1"/>
      <c r="N13" s="1"/>
      <c r="O13" s="1"/>
    </row>
    <row r="14" spans="1:15" ht="12.75">
      <c r="A14" s="11"/>
      <c r="B14" s="5"/>
      <c r="C14" s="5"/>
      <c r="D14" s="6"/>
      <c r="E14" s="6"/>
      <c r="F14" s="6"/>
      <c r="G14" s="6"/>
      <c r="H14" s="6"/>
      <c r="I14" s="12"/>
      <c r="J14" s="3"/>
      <c r="L14" s="1"/>
      <c r="M14" s="1"/>
      <c r="N14" s="1"/>
      <c r="O14" s="1"/>
    </row>
    <row r="15" spans="1:15" ht="12.75">
      <c r="A15" s="11"/>
      <c r="B15" s="14" t="s">
        <v>18</v>
      </c>
      <c r="C15" s="28">
        <f>CHIINV(C16,3)</f>
        <v>1.8681528777207776</v>
      </c>
      <c r="D15" s="6"/>
      <c r="E15" s="6"/>
      <c r="F15" s="6"/>
      <c r="G15" s="6"/>
      <c r="H15" s="6"/>
      <c r="I15" s="12"/>
      <c r="J15" s="3"/>
      <c r="L15" s="1"/>
      <c r="M15" s="1"/>
      <c r="N15" s="1"/>
      <c r="O15" s="1"/>
    </row>
    <row r="16" spans="1:15" ht="12.75">
      <c r="A16" s="11"/>
      <c r="B16" s="14" t="s">
        <v>19</v>
      </c>
      <c r="C16" s="53">
        <f>CHITEST(D5:G6,D11:G12)</f>
        <v>0.6002173432041138</v>
      </c>
      <c r="D16" s="6"/>
      <c r="E16" s="6"/>
      <c r="F16" s="6"/>
      <c r="G16" s="6"/>
      <c r="H16" s="6"/>
      <c r="I16" s="12"/>
      <c r="J16" s="3"/>
      <c r="L16" s="1"/>
      <c r="M16" s="1"/>
      <c r="N16" s="1"/>
      <c r="O16" s="1"/>
    </row>
    <row r="17" spans="1:14" ht="15.75">
      <c r="A17" s="36" t="s">
        <v>17</v>
      </c>
      <c r="B17" s="40"/>
      <c r="C17" s="41"/>
      <c r="D17" s="42"/>
      <c r="E17" s="42"/>
      <c r="F17" s="42"/>
      <c r="G17" s="42"/>
      <c r="H17" s="64"/>
      <c r="I17" s="70"/>
      <c r="K17" s="1"/>
      <c r="L17" s="1"/>
      <c r="M17" s="1"/>
      <c r="N17" s="1"/>
    </row>
    <row r="18" spans="1:14" ht="19.5" thickBot="1">
      <c r="A18" s="84" t="s">
        <v>20</v>
      </c>
      <c r="B18" s="15"/>
      <c r="C18" s="16"/>
      <c r="D18" s="17"/>
      <c r="E18" s="17"/>
      <c r="F18" s="17"/>
      <c r="G18" s="17"/>
      <c r="H18" s="65"/>
      <c r="I18" s="69"/>
      <c r="K18" s="1"/>
      <c r="L18" s="1"/>
      <c r="M18" s="1"/>
      <c r="N18" s="1"/>
    </row>
    <row r="19" ht="13.5" thickTop="1"/>
    <row r="39" ht="12.75">
      <c r="D39" s="4"/>
    </row>
  </sheetData>
  <mergeCells count="1">
    <mergeCell ref="A1:I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9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16.8515625" style="0" customWidth="1"/>
    <col min="2" max="2" width="10.8515625" style="0" customWidth="1"/>
  </cols>
  <sheetData>
    <row r="1" spans="1:10" ht="30" customHeight="1" thickBot="1" thickTop="1">
      <c r="A1" s="92" t="s">
        <v>35</v>
      </c>
      <c r="B1" s="97"/>
      <c r="C1" s="97"/>
      <c r="D1" s="97"/>
      <c r="E1" s="97"/>
      <c r="F1" s="97"/>
      <c r="G1" s="97"/>
      <c r="H1" s="97"/>
      <c r="I1" s="97"/>
      <c r="J1" s="98"/>
    </row>
    <row r="2" spans="1:10" ht="16.5" customHeight="1" thickTop="1">
      <c r="A2" s="7" t="s">
        <v>0</v>
      </c>
      <c r="B2" s="8"/>
      <c r="C2" s="8"/>
      <c r="D2" s="8"/>
      <c r="E2" s="8"/>
      <c r="F2" s="8"/>
      <c r="G2" s="8"/>
      <c r="H2" s="8"/>
      <c r="I2" s="8"/>
      <c r="J2" s="9"/>
    </row>
    <row r="3" spans="1:10" ht="12.75">
      <c r="A3" s="10"/>
      <c r="B3" s="85" t="s">
        <v>1</v>
      </c>
      <c r="C3" s="8"/>
      <c r="D3" s="8"/>
      <c r="E3" s="66"/>
      <c r="F3" s="66" t="s">
        <v>2</v>
      </c>
      <c r="G3" s="67"/>
      <c r="H3" s="67"/>
      <c r="I3" s="8"/>
      <c r="J3" s="9"/>
    </row>
    <row r="4" spans="1:10" ht="13.5" customHeight="1" thickBot="1">
      <c r="A4" s="11"/>
      <c r="B4" s="8"/>
      <c r="C4" s="8"/>
      <c r="D4" s="66" t="s">
        <v>3</v>
      </c>
      <c r="E4" s="66" t="s">
        <v>4</v>
      </c>
      <c r="F4" s="66" t="s">
        <v>5</v>
      </c>
      <c r="G4" s="66" t="s">
        <v>14</v>
      </c>
      <c r="H4" s="66" t="s">
        <v>15</v>
      </c>
      <c r="I4" s="54" t="s">
        <v>6</v>
      </c>
      <c r="J4" s="9"/>
    </row>
    <row r="5" spans="1:23" ht="12.75">
      <c r="A5" s="11"/>
      <c r="B5" s="68"/>
      <c r="C5" s="66" t="s">
        <v>3</v>
      </c>
      <c r="D5" s="46">
        <v>310</v>
      </c>
      <c r="E5" s="24">
        <v>715</v>
      </c>
      <c r="F5" s="24">
        <v>201</v>
      </c>
      <c r="G5" s="24">
        <v>105</v>
      </c>
      <c r="H5" s="25">
        <v>42</v>
      </c>
      <c r="I5" s="55">
        <f>SUM(D5:H5)</f>
        <v>1373</v>
      </c>
      <c r="J5" s="12"/>
      <c r="K5" s="1"/>
      <c r="L5" s="1"/>
      <c r="M5" s="1"/>
      <c r="N5" s="1"/>
      <c r="O5" s="1"/>
      <c r="P5" s="1"/>
      <c r="R5" t="s">
        <v>7</v>
      </c>
      <c r="S5" s="2">
        <f>D5/$D$7</f>
        <v>0.333692142088267</v>
      </c>
      <c r="T5" s="2">
        <f>E5/$E$7</f>
        <v>0.5831973898858075</v>
      </c>
      <c r="U5" s="2">
        <f>F5/$F$7</f>
        <v>0.391812865497076</v>
      </c>
      <c r="V5" s="2">
        <f>G5/$G$7</f>
        <v>0.5198019801980198</v>
      </c>
      <c r="W5" s="2">
        <f>H5/$H$7</f>
        <v>0.65625</v>
      </c>
    </row>
    <row r="6" spans="1:23" ht="13.5" thickBot="1">
      <c r="A6" s="11"/>
      <c r="B6" s="68" t="s">
        <v>8</v>
      </c>
      <c r="C6" s="66" t="s">
        <v>4</v>
      </c>
      <c r="D6" s="47">
        <v>619</v>
      </c>
      <c r="E6" s="48">
        <v>511</v>
      </c>
      <c r="F6" s="48">
        <v>312</v>
      </c>
      <c r="G6" s="48">
        <v>97</v>
      </c>
      <c r="H6" s="49">
        <v>22</v>
      </c>
      <c r="I6" s="54">
        <f>SUM(D6:H6)</f>
        <v>1561</v>
      </c>
      <c r="J6" s="12"/>
      <c r="K6" s="1"/>
      <c r="L6" s="1"/>
      <c r="M6" s="1"/>
      <c r="N6" s="1"/>
      <c r="O6" s="1"/>
      <c r="P6" s="1"/>
      <c r="R6" t="s">
        <v>9</v>
      </c>
      <c r="S6" s="2">
        <f>D6/$D$7</f>
        <v>0.6663078579117331</v>
      </c>
      <c r="T6" s="2">
        <f>E6/$E$7</f>
        <v>0.4168026101141925</v>
      </c>
      <c r="U6" s="2">
        <f>F6/$F$7</f>
        <v>0.6081871345029239</v>
      </c>
      <c r="V6" s="2">
        <f>G6/$G$7</f>
        <v>0.4801980198019802</v>
      </c>
      <c r="W6" s="2">
        <f>H6/$H$7</f>
        <v>0.34375</v>
      </c>
    </row>
    <row r="7" spans="1:23" ht="13.5" thickTop="1">
      <c r="A7" s="11"/>
      <c r="B7" s="8"/>
      <c r="C7" s="56" t="s">
        <v>6</v>
      </c>
      <c r="D7" s="57">
        <f>SUM(D5:D6)</f>
        <v>929</v>
      </c>
      <c r="E7" s="56">
        <f>SUM(E5:E6)</f>
        <v>1226</v>
      </c>
      <c r="F7" s="56">
        <f>SUM(F5:F6)</f>
        <v>513</v>
      </c>
      <c r="G7" s="56">
        <f>SUM(G5:G6)</f>
        <v>202</v>
      </c>
      <c r="H7" s="56">
        <f>SUM(H5:H6)</f>
        <v>64</v>
      </c>
      <c r="I7" s="58">
        <f>SUM(D7:H7)</f>
        <v>2934</v>
      </c>
      <c r="J7" s="12"/>
      <c r="K7" s="1"/>
      <c r="L7" s="1"/>
      <c r="M7" s="1"/>
      <c r="N7" s="1"/>
      <c r="O7" s="1"/>
      <c r="P7" s="1"/>
      <c r="S7" s="2"/>
      <c r="T7" s="2"/>
      <c r="U7" s="2"/>
      <c r="V7" s="2"/>
      <c r="W7" s="2"/>
    </row>
    <row r="8" spans="1:11" ht="16.5" customHeight="1">
      <c r="A8" s="36" t="s">
        <v>10</v>
      </c>
      <c r="B8" s="37"/>
      <c r="C8" s="37"/>
      <c r="D8" s="37"/>
      <c r="E8" s="37"/>
      <c r="F8" s="37"/>
      <c r="G8" s="37"/>
      <c r="H8" s="37"/>
      <c r="I8" s="37"/>
      <c r="J8" s="38"/>
      <c r="K8" s="3"/>
    </row>
    <row r="9" spans="1:10" ht="12.75" customHeight="1">
      <c r="A9" s="13"/>
      <c r="B9" s="86" t="s">
        <v>11</v>
      </c>
      <c r="C9" s="5"/>
      <c r="D9" s="5"/>
      <c r="E9" s="29" t="s">
        <v>2</v>
      </c>
      <c r="F9" s="29"/>
      <c r="G9" s="29"/>
      <c r="H9" s="29"/>
      <c r="I9" s="5"/>
      <c r="J9" s="9"/>
    </row>
    <row r="10" spans="1:10" ht="13.5" customHeight="1" thickBot="1">
      <c r="A10" s="11"/>
      <c r="B10" s="5"/>
      <c r="C10" s="5"/>
      <c r="D10" s="6" t="s">
        <v>3</v>
      </c>
      <c r="E10" s="6" t="s">
        <v>4</v>
      </c>
      <c r="F10" s="6" t="s">
        <v>5</v>
      </c>
      <c r="G10" s="6" t="s">
        <v>14</v>
      </c>
      <c r="H10" s="6" t="s">
        <v>15</v>
      </c>
      <c r="I10" s="32" t="s">
        <v>6</v>
      </c>
      <c r="J10" s="9"/>
    </row>
    <row r="11" spans="1:16" ht="12.75">
      <c r="A11" s="11"/>
      <c r="B11" s="30"/>
      <c r="C11" s="6" t="s">
        <v>3</v>
      </c>
      <c r="D11" s="19">
        <f>$I$5*D7/$I$7</f>
        <v>434.73653715064756</v>
      </c>
      <c r="E11" s="20">
        <f>$I$5*E7/$I$7</f>
        <v>573.7211997273347</v>
      </c>
      <c r="F11" s="20">
        <f>$I$5*F7/$I$7</f>
        <v>240.06441717791412</v>
      </c>
      <c r="G11" s="20">
        <f>$I$5*G7/$I$7</f>
        <v>94.52828902522154</v>
      </c>
      <c r="H11" s="20">
        <f>$I$5*H7/$I$7</f>
        <v>29.949556918882074</v>
      </c>
      <c r="I11" s="59">
        <f>SUM(D11:H11)</f>
        <v>1373</v>
      </c>
      <c r="J11" s="12"/>
      <c r="K11" s="1"/>
      <c r="L11" s="1"/>
      <c r="M11" s="1"/>
      <c r="N11" s="1"/>
      <c r="O11" s="1"/>
      <c r="P11" s="1"/>
    </row>
    <row r="12" spans="1:16" ht="13.5" thickBot="1">
      <c r="A12" s="11"/>
      <c r="B12" s="30" t="s">
        <v>8</v>
      </c>
      <c r="C12" s="6" t="s">
        <v>4</v>
      </c>
      <c r="D12" s="21">
        <f>$I$6*D7/$I$7</f>
        <v>494.26346284935244</v>
      </c>
      <c r="E12" s="22">
        <f>$I$6*E7/$I$7</f>
        <v>652.2788002726653</v>
      </c>
      <c r="F12" s="22">
        <f>$I$6*F7/$I$7</f>
        <v>272.9355828220859</v>
      </c>
      <c r="G12" s="22">
        <f>$I$6*G7/$I$7</f>
        <v>107.47171097477846</v>
      </c>
      <c r="H12" s="22">
        <f>$I$6*H7/$I$7</f>
        <v>34.050443081117926</v>
      </c>
      <c r="I12" s="60">
        <f>SUM(D12:H12)</f>
        <v>1561</v>
      </c>
      <c r="J12" s="12"/>
      <c r="K12" s="1"/>
      <c r="L12" s="1"/>
      <c r="M12" s="1"/>
      <c r="N12" s="1"/>
      <c r="O12" s="1"/>
      <c r="P12" s="1"/>
    </row>
    <row r="13" spans="1:16" ht="13.5" thickTop="1">
      <c r="A13" s="11"/>
      <c r="B13" s="5"/>
      <c r="C13" s="34" t="s">
        <v>6</v>
      </c>
      <c r="D13" s="61">
        <f>SUM(D11:D12)</f>
        <v>929</v>
      </c>
      <c r="E13" s="62">
        <f>SUM(E11:E12)</f>
        <v>1226</v>
      </c>
      <c r="F13" s="62">
        <f>SUM(F11:F12)</f>
        <v>513</v>
      </c>
      <c r="G13" s="62">
        <f>SUM(G11:G12)</f>
        <v>202</v>
      </c>
      <c r="H13" s="62">
        <f>SUM(H11:H12)</f>
        <v>64</v>
      </c>
      <c r="I13" s="63">
        <f>SUM(I11:I12)</f>
        <v>2934</v>
      </c>
      <c r="J13" s="12"/>
      <c r="K13" s="3"/>
      <c r="M13" s="1"/>
      <c r="N13" s="1"/>
      <c r="O13" s="1"/>
      <c r="P13" s="1"/>
    </row>
    <row r="14" spans="1:16" ht="12.75">
      <c r="A14" s="11"/>
      <c r="B14" s="5"/>
      <c r="C14" s="5"/>
      <c r="D14" s="6"/>
      <c r="E14" s="6"/>
      <c r="F14" s="6"/>
      <c r="G14" s="6"/>
      <c r="H14" s="6"/>
      <c r="I14" s="6"/>
      <c r="J14" s="12"/>
      <c r="K14" s="3"/>
      <c r="M14" s="1"/>
      <c r="N14" s="1"/>
      <c r="O14" s="1"/>
      <c r="P14" s="1"/>
    </row>
    <row r="15" spans="1:16" ht="12.75">
      <c r="A15" s="11"/>
      <c r="B15" s="14" t="s">
        <v>18</v>
      </c>
      <c r="C15" s="82" t="e">
        <f>CHIINV(C16,4)</f>
        <v>#NUM!</v>
      </c>
      <c r="D15" s="6"/>
      <c r="E15" s="6"/>
      <c r="F15" s="6"/>
      <c r="G15" s="6"/>
      <c r="H15" s="6"/>
      <c r="I15" s="6"/>
      <c r="J15" s="12"/>
      <c r="K15" s="3"/>
      <c r="M15" s="1"/>
      <c r="N15" s="1"/>
      <c r="O15" s="1"/>
      <c r="P15" s="1"/>
    </row>
    <row r="16" spans="1:16" ht="12.75">
      <c r="A16" s="11"/>
      <c r="B16" s="14" t="s">
        <v>19</v>
      </c>
      <c r="C16" s="83">
        <f>CHITEST(D5:H6,D11:H12)</f>
        <v>1.1063754864559087E-32</v>
      </c>
      <c r="D16" s="6"/>
      <c r="E16" s="6"/>
      <c r="F16" s="6"/>
      <c r="G16" s="6"/>
      <c r="H16" s="6"/>
      <c r="I16" s="78"/>
      <c r="J16" s="79"/>
      <c r="K16" s="3"/>
      <c r="M16" s="1"/>
      <c r="N16" s="1"/>
      <c r="O16" s="1"/>
      <c r="P16" s="1"/>
    </row>
    <row r="17" spans="1:14" ht="15.75">
      <c r="A17" s="36" t="s">
        <v>17</v>
      </c>
      <c r="B17" s="40"/>
      <c r="C17" s="41"/>
      <c r="D17" s="42"/>
      <c r="E17" s="42"/>
      <c r="F17" s="42"/>
      <c r="G17" s="42"/>
      <c r="H17" s="64"/>
      <c r="I17" s="75"/>
      <c r="J17" s="9"/>
      <c r="K17" s="1"/>
      <c r="L17" s="1"/>
      <c r="M17" s="1"/>
      <c r="N17" s="1"/>
    </row>
    <row r="18" spans="1:14" ht="19.5" thickBot="1">
      <c r="A18" s="84" t="s">
        <v>20</v>
      </c>
      <c r="B18" s="15"/>
      <c r="C18" s="16"/>
      <c r="D18" s="17"/>
      <c r="E18" s="17"/>
      <c r="F18" s="17"/>
      <c r="G18" s="17"/>
      <c r="H18" s="65"/>
      <c r="I18" s="76"/>
      <c r="J18" s="77"/>
      <c r="K18" s="1"/>
      <c r="L18" s="1"/>
      <c r="M18" s="1"/>
      <c r="N18" s="1"/>
    </row>
    <row r="19" ht="13.5" thickTop="1"/>
    <row r="39" ht="12.75">
      <c r="D39" s="4"/>
    </row>
  </sheetData>
  <mergeCells count="1">
    <mergeCell ref="A1:J1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3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16.8515625" style="0" customWidth="1"/>
    <col min="2" max="2" width="10.8515625" style="0" customWidth="1"/>
  </cols>
  <sheetData>
    <row r="1" spans="1:10" ht="30" customHeight="1" thickBot="1" thickTop="1">
      <c r="A1" s="92" t="s">
        <v>21</v>
      </c>
      <c r="B1" s="97"/>
      <c r="C1" s="97"/>
      <c r="D1" s="97"/>
      <c r="E1" s="97"/>
      <c r="F1" s="97"/>
      <c r="G1" s="97"/>
      <c r="H1" s="97"/>
      <c r="I1" s="97"/>
      <c r="J1" s="98"/>
    </row>
    <row r="2" spans="1:10" ht="16.5" customHeight="1" thickTop="1">
      <c r="A2" s="7" t="s">
        <v>0</v>
      </c>
      <c r="B2" s="8"/>
      <c r="C2" s="8"/>
      <c r="D2" s="8"/>
      <c r="E2" s="8"/>
      <c r="F2" s="8"/>
      <c r="G2" s="8"/>
      <c r="H2" s="8"/>
      <c r="I2" s="8"/>
      <c r="J2" s="9"/>
    </row>
    <row r="3" spans="1:10" ht="12.75">
      <c r="A3" s="10"/>
      <c r="B3" s="85" t="s">
        <v>1</v>
      </c>
      <c r="C3" s="8"/>
      <c r="D3" s="8"/>
      <c r="E3" s="66"/>
      <c r="F3" s="66" t="s">
        <v>2</v>
      </c>
      <c r="G3" s="67"/>
      <c r="H3" s="67"/>
      <c r="I3" s="8"/>
      <c r="J3" s="9"/>
    </row>
    <row r="4" spans="1:10" ht="13.5" customHeight="1" thickBot="1">
      <c r="A4" s="11"/>
      <c r="B4" s="8"/>
      <c r="C4" s="8"/>
      <c r="D4" s="66" t="s">
        <v>3</v>
      </c>
      <c r="E4" s="66" t="s">
        <v>4</v>
      </c>
      <c r="F4" s="66" t="s">
        <v>5</v>
      </c>
      <c r="G4" s="66" t="s">
        <v>14</v>
      </c>
      <c r="H4" s="66" t="s">
        <v>15</v>
      </c>
      <c r="I4" s="54" t="s">
        <v>6</v>
      </c>
      <c r="J4" s="9"/>
    </row>
    <row r="5" spans="1:23" ht="12.75">
      <c r="A5" s="11"/>
      <c r="B5" s="68"/>
      <c r="C5" s="66" t="s">
        <v>3</v>
      </c>
      <c r="D5" s="46">
        <v>310</v>
      </c>
      <c r="E5" s="24">
        <v>715</v>
      </c>
      <c r="F5" s="24">
        <v>201</v>
      </c>
      <c r="G5" s="24">
        <v>105</v>
      </c>
      <c r="H5" s="25">
        <v>42</v>
      </c>
      <c r="I5" s="55">
        <f>SUM(D5:H5)</f>
        <v>1373</v>
      </c>
      <c r="J5" s="12"/>
      <c r="K5" s="1"/>
      <c r="L5" s="1"/>
      <c r="M5" s="1"/>
      <c r="N5" s="1"/>
      <c r="O5" s="1"/>
      <c r="P5" s="1"/>
      <c r="R5" t="s">
        <v>7</v>
      </c>
      <c r="S5" s="2">
        <f>D5/$D$9</f>
        <v>0.16533333333333333</v>
      </c>
      <c r="T5" s="2">
        <f>E5/$E$9</f>
        <v>0.29533250722841803</v>
      </c>
      <c r="U5" s="2">
        <f>F5/$F$9</f>
        <v>0.19345524542829645</v>
      </c>
      <c r="V5" s="2">
        <f>G5/$G$9</f>
        <v>0.2845528455284553</v>
      </c>
      <c r="W5" s="2">
        <f>H5/$H$9</f>
        <v>0.328125</v>
      </c>
    </row>
    <row r="6" spans="1:23" ht="12.75">
      <c r="A6" s="11"/>
      <c r="B6" s="68" t="s">
        <v>8</v>
      </c>
      <c r="C6" s="66" t="s">
        <v>4</v>
      </c>
      <c r="D6" s="47">
        <v>619</v>
      </c>
      <c r="E6" s="48">
        <v>511</v>
      </c>
      <c r="F6" s="48">
        <v>312</v>
      </c>
      <c r="G6" s="48">
        <v>97</v>
      </c>
      <c r="H6" s="49">
        <v>22</v>
      </c>
      <c r="I6" s="54">
        <f>SUM(D6:H6)</f>
        <v>1561</v>
      </c>
      <c r="J6" s="12"/>
      <c r="K6" s="1"/>
      <c r="L6" s="1"/>
      <c r="M6" s="1"/>
      <c r="N6" s="1"/>
      <c r="O6" s="1"/>
      <c r="P6" s="1"/>
      <c r="R6" t="s">
        <v>9</v>
      </c>
      <c r="S6" s="2">
        <f>D6/$D$9</f>
        <v>0.33013333333333333</v>
      </c>
      <c r="T6" s="2">
        <f>E6/$E$9</f>
        <v>0.2110698058653449</v>
      </c>
      <c r="U6" s="2">
        <f>F6/$F$9</f>
        <v>0.30028873917228105</v>
      </c>
      <c r="V6" s="2">
        <f>G6/$G$9</f>
        <v>0.26287262872628725</v>
      </c>
      <c r="W6" s="2">
        <f>H6/$H$9</f>
        <v>0.171875</v>
      </c>
    </row>
    <row r="7" spans="1:23" ht="12.75">
      <c r="A7" s="11"/>
      <c r="B7" s="68"/>
      <c r="C7" s="66" t="s">
        <v>5</v>
      </c>
      <c r="D7" s="47">
        <v>402</v>
      </c>
      <c r="E7" s="48">
        <v>624</v>
      </c>
      <c r="F7" s="48">
        <v>217</v>
      </c>
      <c r="G7" s="48">
        <v>88</v>
      </c>
      <c r="H7" s="49">
        <v>35</v>
      </c>
      <c r="I7" s="54">
        <f>SUM(D7:H7)</f>
        <v>1366</v>
      </c>
      <c r="J7" s="12"/>
      <c r="K7" s="1"/>
      <c r="L7" s="1"/>
      <c r="M7" s="1"/>
      <c r="N7" s="1"/>
      <c r="O7" s="1"/>
      <c r="P7" s="1"/>
      <c r="R7" t="s">
        <v>12</v>
      </c>
      <c r="S7" s="2">
        <f>D7/$D$9</f>
        <v>0.2144</v>
      </c>
      <c r="T7" s="2">
        <f>E7/$E$9</f>
        <v>0.2577447335811648</v>
      </c>
      <c r="U7" s="2">
        <f>F7/$F$9</f>
        <v>0.2088546679499519</v>
      </c>
      <c r="V7" s="2">
        <f>G7/$G$9</f>
        <v>0.23848238482384823</v>
      </c>
      <c r="W7" s="2">
        <f>H7/$H$9</f>
        <v>0.2734375</v>
      </c>
    </row>
    <row r="8" spans="1:23" ht="13.5" thickBot="1">
      <c r="A8" s="11"/>
      <c r="B8" s="68"/>
      <c r="C8" s="66" t="s">
        <v>14</v>
      </c>
      <c r="D8" s="50">
        <v>544</v>
      </c>
      <c r="E8" s="26">
        <v>571</v>
      </c>
      <c r="F8" s="26">
        <v>309</v>
      </c>
      <c r="G8" s="26">
        <v>79</v>
      </c>
      <c r="H8" s="27">
        <v>29</v>
      </c>
      <c r="I8" s="54">
        <f>SUM(D8:H8)</f>
        <v>1532</v>
      </c>
      <c r="J8" s="12"/>
      <c r="K8" s="1"/>
      <c r="L8" s="1"/>
      <c r="M8" s="1"/>
      <c r="N8" s="1"/>
      <c r="O8" s="1"/>
      <c r="P8" s="1"/>
      <c r="R8" t="s">
        <v>16</v>
      </c>
      <c r="S8" s="2">
        <f>D8/$D$9</f>
        <v>0.29013333333333335</v>
      </c>
      <c r="T8" s="2">
        <f>E8/$E$9</f>
        <v>0.23585295332507228</v>
      </c>
      <c r="U8" s="2">
        <f>F8/$F$9</f>
        <v>0.29740134744947067</v>
      </c>
      <c r="V8" s="2">
        <f>G8/$G$9</f>
        <v>0.2140921409214092</v>
      </c>
      <c r="W8" s="2">
        <f>H8/$H$9</f>
        <v>0.2265625</v>
      </c>
    </row>
    <row r="9" spans="1:23" ht="13.5" thickTop="1">
      <c r="A9" s="11"/>
      <c r="B9" s="8"/>
      <c r="C9" s="56" t="s">
        <v>6</v>
      </c>
      <c r="D9" s="57">
        <f>SUM(D5:D8)</f>
        <v>1875</v>
      </c>
      <c r="E9" s="56">
        <f>SUM(E5:E8)</f>
        <v>2421</v>
      </c>
      <c r="F9" s="56">
        <f>SUM(F5:F8)</f>
        <v>1039</v>
      </c>
      <c r="G9" s="56">
        <f>SUM(G5:G8)</f>
        <v>369</v>
      </c>
      <c r="H9" s="56">
        <f>SUM(H5:H8)</f>
        <v>128</v>
      </c>
      <c r="I9" s="58">
        <f>SUM(D9:H9)</f>
        <v>5832</v>
      </c>
      <c r="J9" s="12"/>
      <c r="K9" s="1"/>
      <c r="L9" s="1"/>
      <c r="M9" s="1"/>
      <c r="N9" s="1"/>
      <c r="O9" s="1"/>
      <c r="P9" s="1"/>
      <c r="S9" s="2"/>
      <c r="T9" s="2"/>
      <c r="U9" s="2"/>
      <c r="V9" s="2"/>
      <c r="W9" s="2"/>
    </row>
    <row r="10" spans="1:11" ht="16.5" customHeight="1">
      <c r="A10" s="36" t="s">
        <v>10</v>
      </c>
      <c r="B10" s="37"/>
      <c r="C10" s="37"/>
      <c r="D10" s="37"/>
      <c r="E10" s="37"/>
      <c r="F10" s="37"/>
      <c r="G10" s="37"/>
      <c r="H10" s="37"/>
      <c r="I10" s="37"/>
      <c r="J10" s="38"/>
      <c r="K10" s="3"/>
    </row>
    <row r="11" spans="1:10" ht="12.75" customHeight="1">
      <c r="A11" s="13"/>
      <c r="B11" s="86" t="s">
        <v>11</v>
      </c>
      <c r="C11" s="5"/>
      <c r="D11" s="5"/>
      <c r="E11" s="29" t="s">
        <v>2</v>
      </c>
      <c r="F11" s="29"/>
      <c r="G11" s="29"/>
      <c r="H11" s="29"/>
      <c r="I11" s="5"/>
      <c r="J11" s="9"/>
    </row>
    <row r="12" spans="1:10" ht="13.5" customHeight="1" thickBot="1">
      <c r="A12" s="11"/>
      <c r="B12" s="5"/>
      <c r="C12" s="5"/>
      <c r="D12" s="6" t="s">
        <v>3</v>
      </c>
      <c r="E12" s="6" t="s">
        <v>4</v>
      </c>
      <c r="F12" s="6" t="s">
        <v>5</v>
      </c>
      <c r="G12" s="6" t="s">
        <v>14</v>
      </c>
      <c r="H12" s="6" t="s">
        <v>15</v>
      </c>
      <c r="I12" s="32" t="s">
        <v>6</v>
      </c>
      <c r="J12" s="9"/>
    </row>
    <row r="13" spans="1:16" ht="12.75">
      <c r="A13" s="11"/>
      <c r="B13" s="30"/>
      <c r="C13" s="6" t="s">
        <v>3</v>
      </c>
      <c r="D13" s="19">
        <f>$I$5*D9/$I$9</f>
        <v>441.4223251028807</v>
      </c>
      <c r="E13" s="20">
        <f>$I$5*E9/$I$9</f>
        <v>569.9645061728395</v>
      </c>
      <c r="F13" s="20">
        <f>$I$5*F9/$I$9</f>
        <v>244.6068244170096</v>
      </c>
      <c r="G13" s="20">
        <f>$I$5*G9/$I$9</f>
        <v>86.87191358024691</v>
      </c>
      <c r="H13" s="20">
        <f>$I$5*H9/$I$9</f>
        <v>30.134430727023318</v>
      </c>
      <c r="I13" s="59">
        <f>SUM(D13:H13)</f>
        <v>1373</v>
      </c>
      <c r="J13" s="12"/>
      <c r="K13" s="1"/>
      <c r="L13" s="1"/>
      <c r="M13" s="1"/>
      <c r="N13" s="1"/>
      <c r="O13" s="1"/>
      <c r="P13" s="1"/>
    </row>
    <row r="14" spans="1:16" ht="12.75">
      <c r="A14" s="11"/>
      <c r="B14" s="30" t="s">
        <v>8</v>
      </c>
      <c r="C14" s="6" t="s">
        <v>4</v>
      </c>
      <c r="D14" s="21">
        <f>$I$6*D9/$I$9</f>
        <v>501.8647119341564</v>
      </c>
      <c r="E14" s="22">
        <f>$I$6*E9/$I$9</f>
        <v>648.0077160493827</v>
      </c>
      <c r="F14" s="22">
        <f>$I$6*F9/$I$9</f>
        <v>278.09996570644716</v>
      </c>
      <c r="G14" s="22">
        <f>$I$6*G9/$I$9</f>
        <v>98.76697530864197</v>
      </c>
      <c r="H14" s="22">
        <f>$I$6*H9/$I$9</f>
        <v>34.26063100137174</v>
      </c>
      <c r="I14" s="60">
        <f>SUM(D14:H14)</f>
        <v>1561.0000000000002</v>
      </c>
      <c r="J14" s="12"/>
      <c r="K14" s="1"/>
      <c r="L14" s="1"/>
      <c r="M14" s="1"/>
      <c r="N14" s="1"/>
      <c r="O14" s="1"/>
      <c r="P14" s="1"/>
    </row>
    <row r="15" spans="1:16" ht="12.75">
      <c r="A15" s="11"/>
      <c r="B15" s="30"/>
      <c r="C15" s="6" t="s">
        <v>5</v>
      </c>
      <c r="D15" s="21">
        <f>$I$7*D9/$I$9</f>
        <v>439.1718106995885</v>
      </c>
      <c r="E15" s="22">
        <f>$I$7*E9/$I$9</f>
        <v>567.0586419753087</v>
      </c>
      <c r="F15" s="22">
        <f>$I$7*F9/$I$9</f>
        <v>243.35973936899862</v>
      </c>
      <c r="G15" s="22">
        <f>$I$7*G9/$I$9</f>
        <v>86.42901234567901</v>
      </c>
      <c r="H15" s="22">
        <f>$I$7*H9/$I$9</f>
        <v>29.98079561042524</v>
      </c>
      <c r="I15" s="60">
        <f>SUM(D15:H15)</f>
        <v>1366</v>
      </c>
      <c r="J15" s="12"/>
      <c r="K15" s="1"/>
      <c r="L15" s="1"/>
      <c r="M15" s="1"/>
      <c r="N15" s="1"/>
      <c r="O15" s="1"/>
      <c r="P15" s="1"/>
    </row>
    <row r="16" spans="1:16" ht="13.5" thickBot="1">
      <c r="A16" s="11"/>
      <c r="B16" s="30"/>
      <c r="C16" s="6" t="s">
        <v>14</v>
      </c>
      <c r="D16" s="80">
        <f>$I$8*D9/$I$9</f>
        <v>492.5411522633745</v>
      </c>
      <c r="E16" s="81">
        <f>$I$8*E9/$I$9</f>
        <v>635.9691358024692</v>
      </c>
      <c r="F16" s="81">
        <f>$I$8*F9/$I$9</f>
        <v>272.9334705075446</v>
      </c>
      <c r="G16" s="81">
        <f>$I$8*G9/$I$9</f>
        <v>96.9320987654321</v>
      </c>
      <c r="H16" s="22">
        <f>$I$8*H9/$I$9</f>
        <v>33.6241426611797</v>
      </c>
      <c r="I16" s="60">
        <f>SUM(D16:H16)</f>
        <v>1532.0000000000002</v>
      </c>
      <c r="J16" s="12"/>
      <c r="K16" s="3"/>
      <c r="M16" s="1"/>
      <c r="N16" s="1"/>
      <c r="O16" s="1"/>
      <c r="P16" s="1"/>
    </row>
    <row r="17" spans="1:16" ht="13.5" thickTop="1">
      <c r="A17" s="11"/>
      <c r="B17" s="5"/>
      <c r="C17" s="34" t="s">
        <v>6</v>
      </c>
      <c r="D17" s="61">
        <f aca="true" t="shared" si="0" ref="D17:I17">SUM(D13:D16)</f>
        <v>1875</v>
      </c>
      <c r="E17" s="62">
        <f t="shared" si="0"/>
        <v>2421</v>
      </c>
      <c r="F17" s="62">
        <f t="shared" si="0"/>
        <v>1039</v>
      </c>
      <c r="G17" s="62">
        <f t="shared" si="0"/>
        <v>369</v>
      </c>
      <c r="H17" s="62">
        <f t="shared" si="0"/>
        <v>128</v>
      </c>
      <c r="I17" s="63">
        <f t="shared" si="0"/>
        <v>5832</v>
      </c>
      <c r="J17" s="12"/>
      <c r="K17" s="3"/>
      <c r="M17" s="1"/>
      <c r="N17" s="1"/>
      <c r="O17" s="1"/>
      <c r="P17" s="1"/>
    </row>
    <row r="18" spans="1:16" ht="12.75">
      <c r="A18" s="11"/>
      <c r="B18" s="5"/>
      <c r="C18" s="5"/>
      <c r="D18" s="6"/>
      <c r="E18" s="6"/>
      <c r="F18" s="6"/>
      <c r="G18" s="6"/>
      <c r="H18" s="6"/>
      <c r="I18" s="6"/>
      <c r="J18" s="12"/>
      <c r="K18" s="3"/>
      <c r="M18" s="1"/>
      <c r="N18" s="1"/>
      <c r="O18" s="1"/>
      <c r="P18" s="1"/>
    </row>
    <row r="19" spans="1:16" ht="12.75">
      <c r="A19" s="11"/>
      <c r="B19" s="14" t="s">
        <v>18</v>
      </c>
      <c r="C19" s="82" t="e">
        <f>CHIINV(C20,12)</f>
        <v>#NUM!</v>
      </c>
      <c r="D19" s="6"/>
      <c r="E19" s="6"/>
      <c r="F19" s="6"/>
      <c r="G19" s="6"/>
      <c r="H19" s="6"/>
      <c r="I19" s="6"/>
      <c r="J19" s="12"/>
      <c r="K19" s="3"/>
      <c r="M19" s="1"/>
      <c r="N19" s="1"/>
      <c r="O19" s="1"/>
      <c r="P19" s="1"/>
    </row>
    <row r="20" spans="1:16" ht="12.75">
      <c r="A20" s="11"/>
      <c r="B20" s="14" t="s">
        <v>19</v>
      </c>
      <c r="C20" s="83">
        <f>CHITEST(D5:H8,D13:H16)</f>
        <v>3.045691018822227E-34</v>
      </c>
      <c r="D20" s="6"/>
      <c r="E20" s="6"/>
      <c r="F20" s="6"/>
      <c r="G20" s="6"/>
      <c r="H20" s="6"/>
      <c r="I20" s="78"/>
      <c r="J20" s="79"/>
      <c r="K20" s="3"/>
      <c r="M20" s="1"/>
      <c r="N20" s="1"/>
      <c r="O20" s="1"/>
      <c r="P20" s="1"/>
    </row>
    <row r="21" spans="1:14" ht="15.75">
      <c r="A21" s="36" t="s">
        <v>17</v>
      </c>
      <c r="B21" s="40"/>
      <c r="C21" s="41"/>
      <c r="D21" s="42"/>
      <c r="E21" s="42"/>
      <c r="F21" s="42"/>
      <c r="G21" s="42"/>
      <c r="H21" s="64"/>
      <c r="I21" s="75"/>
      <c r="J21" s="9"/>
      <c r="K21" s="1"/>
      <c r="L21" s="1"/>
      <c r="M21" s="1"/>
      <c r="N21" s="1"/>
    </row>
    <row r="22" spans="1:14" ht="19.5" thickBot="1">
      <c r="A22" s="84" t="s">
        <v>20</v>
      </c>
      <c r="B22" s="15"/>
      <c r="C22" s="16"/>
      <c r="D22" s="17"/>
      <c r="E22" s="17"/>
      <c r="F22" s="17"/>
      <c r="G22" s="17"/>
      <c r="H22" s="65"/>
      <c r="I22" s="76"/>
      <c r="J22" s="77"/>
      <c r="K22" s="1"/>
      <c r="L22" s="1"/>
      <c r="M22" s="1"/>
      <c r="N22" s="1"/>
    </row>
    <row r="23" ht="13.5" thickTop="1"/>
    <row r="43" ht="12.75">
      <c r="D43" s="4"/>
    </row>
  </sheetData>
  <mergeCells count="1">
    <mergeCell ref="A1:J1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stats</cp:lastModifiedBy>
  <cp:lastPrinted>1998-04-23T21:31:15Z</cp:lastPrinted>
  <dcterms:created xsi:type="dcterms:W3CDTF">1997-11-16T06:01:44Z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